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a\FINANC.PLAN 17-19\2.REBALANS-NAJNOVIJE\"/>
    </mc:Choice>
  </mc:AlternateContent>
  <bookViews>
    <workbookView xWindow="0" yWindow="0" windowWidth="28800" windowHeight="12330" activeTab="3"/>
  </bookViews>
  <sheets>
    <sheet name="OPĆI DIO2-2017" sheetId="1" r:id="rId1"/>
    <sheet name="PLAN PRIHODA2-2017" sheetId="2" r:id="rId2"/>
    <sheet name="PLAN RASHODA2-2017" sheetId="3" r:id="rId3"/>
    <sheet name="REBALANS2-2017" sheetId="4" r:id="rId4"/>
  </sheets>
  <definedNames>
    <definedName name="_xlnm.Print_Titles" localSheetId="1">'PLAN PRIHODA2-2017'!$1:$1</definedName>
    <definedName name="_xlnm.Print_Area" localSheetId="0">'OPĆI DIO2-2017'!$A$1:$H$26</definedName>
    <definedName name="_xlnm.Print_Area" localSheetId="1">'PLAN PRIHODA2-2017'!$A$1:$H$34</definedName>
    <definedName name="_xlnm.Print_Area" localSheetId="2">'PLAN RASHODA2-2017'!$A$1:$K$38</definedName>
    <definedName name="_xlnm.Print_Area" localSheetId="3">'REBALANS2-2017'!$A$1:$F$55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4" l="1"/>
  <c r="D49" i="4"/>
  <c r="D48" i="4" s="1"/>
  <c r="E48" i="4"/>
  <c r="E43" i="4" s="1"/>
  <c r="F43" i="4" s="1"/>
  <c r="C48" i="4"/>
  <c r="F47" i="4"/>
  <c r="D47" i="4"/>
  <c r="F46" i="4"/>
  <c r="D46" i="4"/>
  <c r="F45" i="4"/>
  <c r="D45" i="4"/>
  <c r="D44" i="4" s="1"/>
  <c r="D43" i="4" s="1"/>
  <c r="E44" i="4"/>
  <c r="F44" i="4" s="1"/>
  <c r="C44" i="4"/>
  <c r="C43" i="4"/>
  <c r="F42" i="4"/>
  <c r="D42" i="4"/>
  <c r="D41" i="4" s="1"/>
  <c r="E41" i="4"/>
  <c r="F41" i="4" s="1"/>
  <c r="C41" i="4"/>
  <c r="F40" i="4"/>
  <c r="D40" i="4"/>
  <c r="F39" i="4"/>
  <c r="D39" i="4"/>
  <c r="F38" i="4"/>
  <c r="D38" i="4"/>
  <c r="F37" i="4"/>
  <c r="D37" i="4"/>
  <c r="F36" i="4"/>
  <c r="D36" i="4"/>
  <c r="D35" i="4" s="1"/>
  <c r="E35" i="4"/>
  <c r="F35" i="4" s="1"/>
  <c r="C35" i="4"/>
  <c r="C30" i="4" s="1"/>
  <c r="C50" i="4" s="1"/>
  <c r="F34" i="4"/>
  <c r="D34" i="4"/>
  <c r="F33" i="4"/>
  <c r="D33" i="4"/>
  <c r="F32" i="4"/>
  <c r="D32" i="4"/>
  <c r="D31" i="4" s="1"/>
  <c r="D30" i="4" s="1"/>
  <c r="D50" i="4" s="1"/>
  <c r="E31" i="4"/>
  <c r="F31" i="4" s="1"/>
  <c r="C31" i="4"/>
  <c r="E30" i="4"/>
  <c r="F28" i="4"/>
  <c r="D28" i="4"/>
  <c r="D27" i="4" s="1"/>
  <c r="D26" i="4" s="1"/>
  <c r="E27" i="4"/>
  <c r="F27" i="4" s="1"/>
  <c r="C27" i="4"/>
  <c r="E26" i="4"/>
  <c r="F26" i="4" s="1"/>
  <c r="C26" i="4"/>
  <c r="D25" i="4"/>
  <c r="D24" i="4"/>
  <c r="E23" i="4"/>
  <c r="D23" i="4" s="1"/>
  <c r="D22" i="4" s="1"/>
  <c r="D21" i="4" s="1"/>
  <c r="C23" i="4"/>
  <c r="E22" i="4"/>
  <c r="F22" i="4" s="1"/>
  <c r="C22" i="4"/>
  <c r="E21" i="4"/>
  <c r="F21" i="4" s="1"/>
  <c r="C21" i="4"/>
  <c r="F20" i="4"/>
  <c r="D20" i="4"/>
  <c r="D19" i="4" s="1"/>
  <c r="E19" i="4"/>
  <c r="F19" i="4" s="1"/>
  <c r="C19" i="4"/>
  <c r="F18" i="4"/>
  <c r="D18" i="4"/>
  <c r="F15" i="4"/>
  <c r="D15" i="4"/>
  <c r="D14" i="4" s="1"/>
  <c r="E14" i="4"/>
  <c r="F14" i="4" s="1"/>
  <c r="C14" i="4"/>
  <c r="C5" i="4" s="1"/>
  <c r="C29" i="4" s="1"/>
  <c r="F13" i="4"/>
  <c r="D13" i="4"/>
  <c r="D12" i="4" s="1"/>
  <c r="E12" i="4"/>
  <c r="F12" i="4" s="1"/>
  <c r="C12" i="4"/>
  <c r="D11" i="4"/>
  <c r="D10" i="4"/>
  <c r="D9" i="4"/>
  <c r="E8" i="4"/>
  <c r="E6" i="4" s="1"/>
  <c r="D8" i="4"/>
  <c r="C8" i="4"/>
  <c r="F7" i="4"/>
  <c r="D7" i="4"/>
  <c r="D6" i="4" s="1"/>
  <c r="C6" i="4"/>
  <c r="M67" i="3"/>
  <c r="M82" i="3" s="1"/>
  <c r="L67" i="3"/>
  <c r="L82" i="3" s="1"/>
  <c r="M39" i="3"/>
  <c r="M53" i="3" s="1"/>
  <c r="L39" i="3"/>
  <c r="L53" i="3" s="1"/>
  <c r="K34" i="3"/>
  <c r="G34" i="3"/>
  <c r="C33" i="3"/>
  <c r="F32" i="3"/>
  <c r="C32" i="3"/>
  <c r="C31" i="3"/>
  <c r="C30" i="3"/>
  <c r="C29" i="3"/>
  <c r="C28" i="3" s="1"/>
  <c r="C34" i="3" s="1"/>
  <c r="M28" i="3"/>
  <c r="M34" i="3" s="1"/>
  <c r="L28" i="3"/>
  <c r="L34" i="3" s="1"/>
  <c r="K28" i="3"/>
  <c r="J28" i="3"/>
  <c r="J34" i="3" s="1"/>
  <c r="I28" i="3"/>
  <c r="I34" i="3" s="1"/>
  <c r="H28" i="3"/>
  <c r="H34" i="3" s="1"/>
  <c r="G28" i="3"/>
  <c r="F28" i="3"/>
  <c r="F34" i="3" s="1"/>
  <c r="E28" i="3"/>
  <c r="E34" i="3" s="1"/>
  <c r="D28" i="3"/>
  <c r="D34" i="3" s="1"/>
  <c r="C25" i="3"/>
  <c r="M24" i="3"/>
  <c r="L24" i="3"/>
  <c r="K24" i="3"/>
  <c r="J24" i="3"/>
  <c r="I24" i="3"/>
  <c r="H24" i="3"/>
  <c r="G24" i="3"/>
  <c r="C24" i="3" s="1"/>
  <c r="F24" i="3"/>
  <c r="E24" i="3"/>
  <c r="D24" i="3"/>
  <c r="C23" i="3"/>
  <c r="C22" i="3"/>
  <c r="C21" i="3"/>
  <c r="C20" i="3"/>
  <c r="C19" i="3"/>
  <c r="M18" i="3"/>
  <c r="L18" i="3"/>
  <c r="L26" i="3" s="1"/>
  <c r="K18" i="3"/>
  <c r="K26" i="3" s="1"/>
  <c r="K35" i="3" s="1"/>
  <c r="J18" i="3"/>
  <c r="I18" i="3"/>
  <c r="H18" i="3"/>
  <c r="H26" i="3" s="1"/>
  <c r="H35" i="3" s="1"/>
  <c r="G18" i="3"/>
  <c r="G26" i="3" s="1"/>
  <c r="G35" i="3" s="1"/>
  <c r="F18" i="3"/>
  <c r="E18" i="3"/>
  <c r="D18" i="3"/>
  <c r="D26" i="3" s="1"/>
  <c r="D35" i="3" s="1"/>
  <c r="C18" i="3"/>
  <c r="C17" i="3"/>
  <c r="C16" i="3"/>
  <c r="C15" i="3"/>
  <c r="C14" i="3" s="1"/>
  <c r="C26" i="3" s="1"/>
  <c r="C35" i="3" s="1"/>
  <c r="M14" i="3"/>
  <c r="M26" i="3" s="1"/>
  <c r="L14" i="3"/>
  <c r="K14" i="3"/>
  <c r="J14" i="3"/>
  <c r="J26" i="3" s="1"/>
  <c r="J35" i="3" s="1"/>
  <c r="I14" i="3"/>
  <c r="I26" i="3" s="1"/>
  <c r="I35" i="3" s="1"/>
  <c r="H14" i="3"/>
  <c r="G14" i="3"/>
  <c r="F14" i="3"/>
  <c r="F26" i="3" s="1"/>
  <c r="F35" i="3" s="1"/>
  <c r="E14" i="3"/>
  <c r="E26" i="3" s="1"/>
  <c r="E35" i="3" s="1"/>
  <c r="D14" i="3"/>
  <c r="F30" i="2"/>
  <c r="H28" i="2"/>
  <c r="G28" i="2"/>
  <c r="F28" i="2"/>
  <c r="E28" i="2"/>
  <c r="D28" i="2"/>
  <c r="C28" i="2"/>
  <c r="B28" i="2"/>
  <c r="B26" i="2"/>
  <c r="B24" i="2"/>
  <c r="H21" i="2"/>
  <c r="F21" i="2"/>
  <c r="E21" i="2"/>
  <c r="D21" i="2"/>
  <c r="C21" i="2"/>
  <c r="H18" i="2"/>
  <c r="G18" i="2"/>
  <c r="G30" i="2" s="1"/>
  <c r="F18" i="2"/>
  <c r="E18" i="2"/>
  <c r="C18" i="2"/>
  <c r="C30" i="2" s="1"/>
  <c r="B18" i="2"/>
  <c r="B30" i="2" s="1"/>
  <c r="H13" i="2"/>
  <c r="G13" i="2"/>
  <c r="F13" i="2"/>
  <c r="E13" i="2"/>
  <c r="D13" i="2"/>
  <c r="C13" i="2"/>
  <c r="B13" i="2"/>
  <c r="H6" i="2"/>
  <c r="H30" i="2" s="1"/>
  <c r="G6" i="2"/>
  <c r="F6" i="2"/>
  <c r="E6" i="2"/>
  <c r="E30" i="2" s="1"/>
  <c r="D6" i="2"/>
  <c r="D30" i="2" s="1"/>
  <c r="C6" i="2"/>
  <c r="B6" i="2"/>
  <c r="G15" i="1"/>
  <c r="G11" i="1"/>
  <c r="G10" i="1"/>
  <c r="H9" i="1"/>
  <c r="G9" i="1" s="1"/>
  <c r="F9" i="1"/>
  <c r="G8" i="1"/>
  <c r="G7" i="1"/>
  <c r="H6" i="1"/>
  <c r="H12" i="1" s="1"/>
  <c r="G6" i="1"/>
  <c r="F6" i="1"/>
  <c r="F12" i="1" s="1"/>
  <c r="F22" i="1" s="1"/>
  <c r="D5" i="4" l="1"/>
  <c r="D29" i="4" s="1"/>
  <c r="E5" i="4"/>
  <c r="F6" i="4"/>
  <c r="E50" i="4"/>
  <c r="F50" i="4" s="1"/>
  <c r="F23" i="4"/>
  <c r="F30" i="4"/>
  <c r="F48" i="4"/>
  <c r="F8" i="4"/>
  <c r="B31" i="2"/>
  <c r="H22" i="1"/>
  <c r="G12" i="1"/>
  <c r="G22" i="1" s="1"/>
  <c r="E29" i="4" l="1"/>
  <c r="F29" i="4" s="1"/>
  <c r="F5" i="4"/>
</calcChain>
</file>

<file path=xl/sharedStrings.xml><?xml version="1.0" encoding="utf-8"?>
<sst xmlns="http://schemas.openxmlformats.org/spreadsheetml/2006/main" count="155" uniqueCount="115">
  <si>
    <t>2. IZMJENE I DOPUNE FINANCIJSKOG PLANA EKONOMSKE I TRGOVAČKE ŠKOLE IVANA DOMCA  VINKOVCI ZA 2017. GODINU</t>
  </si>
  <si>
    <t>OPĆI DIO</t>
  </si>
  <si>
    <t>Usvojeni Financijski plan za 2017.</t>
  </si>
  <si>
    <t>Povećanje / Smanjenje</t>
  </si>
  <si>
    <t>2. Izmjene i dopune Financijskog plana za 2017.g.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</si>
  <si>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</si>
  <si>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</si>
  <si>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</si>
  <si>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</si>
  <si>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</si>
  <si>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</si>
  <si>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</si>
  <si>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</si>
  <si>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</si>
  <si>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</si>
  <si>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</si>
  <si>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</si>
  <si>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Vinkovcima, 30. studenog 2017.g.</t>
  </si>
  <si>
    <t>Ravnatelj</t>
  </si>
  <si>
    <t>Mato Džalto, prof.</t>
  </si>
  <si>
    <t>PLAN PRIHODA I PRIMITAKA</t>
  </si>
  <si>
    <t>u kunama</t>
  </si>
  <si>
    <t>Izvor prihoda i primitaka</t>
  </si>
  <si>
    <t>2017.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</si>
  <si>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</si>
  <si>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</si>
  <si>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</si>
  <si>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</si>
  <si>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</si>
  <si>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</si>
  <si>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</si>
  <si>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</si>
  <si>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</si>
  <si>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2017.</t>
  </si>
  <si>
    <t>Financijski plan - Plan rashoda i izdataka</t>
  </si>
  <si>
    <t>Korisnik proračuna</t>
  </si>
  <si>
    <t>EKONOMSKA I TRGOVAČKA ŠKOLA IVANA DOMCA</t>
  </si>
  <si>
    <t>Obrazac JLP(R)S FP-RiI</t>
  </si>
  <si>
    <t>Sjedište:</t>
  </si>
  <si>
    <t>VINKOVCI, A.AKŠAMOVIĆA 31</t>
  </si>
  <si>
    <t>Razina:</t>
  </si>
  <si>
    <t>31 (proračunski korisnik JLPRS koji obavlja poslove u sklopu funkcija koje se decentraliziraju)</t>
  </si>
  <si>
    <t>Šifra djelatnosti:</t>
  </si>
  <si>
    <t>8532 (tehničko i strukovno srednje obrazovanje)</t>
  </si>
  <si>
    <t>1. Redovni program odgoja i obrazovanja</t>
  </si>
  <si>
    <t>PLAN: RASHODI I IZDACI</t>
  </si>
  <si>
    <t>Naziv računa</t>
  </si>
  <si>
    <t xml:space="preserve"> Plan 2017.</t>
  </si>
  <si>
    <t>Donacije</t>
  </si>
  <si>
    <t>Prihodi od nefinancijske imovine i naknade s naslova osiguranja</t>
  </si>
  <si>
    <t xml:space="preserve">Namjenski primici </t>
  </si>
  <si>
    <t>Račun rashoda/izdataka</t>
  </si>
  <si>
    <t>iz nadležnog proračuna</t>
  </si>
  <si>
    <t>ostalo</t>
  </si>
  <si>
    <t xml:space="preserve"> Projekcija 2005.</t>
  </si>
  <si>
    <t xml:space="preserve"> Projekcija 2006.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</si>
  <si>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</si>
  <si>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</si>
  <si>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</si>
  <si>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</si>
  <si>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</si>
  <si>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</si>
  <si>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</si>
  <si>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</si>
  <si>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</si>
  <si>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</si>
  <si>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</si>
  <si>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</si>
  <si>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 xml:space="preserve">UKUPNO </t>
  </si>
  <si>
    <t>Rashodi za nabavu proizvedene dugotrajne imovine</t>
  </si>
  <si>
    <t>Postrojenja i oprema</t>
  </si>
  <si>
    <t>Knjige, umjetnička djela i ostale izložbene vrijednosti</t>
  </si>
  <si>
    <t>Nematerijalna proizvedena imovina</t>
  </si>
  <si>
    <t>Dodatna ulaganja na nefinancijskoj imovini</t>
  </si>
  <si>
    <t xml:space="preserve">SVEUKUPNO </t>
  </si>
  <si>
    <t>Odgovorna osoba:</t>
  </si>
  <si>
    <t>M.P.</t>
  </si>
  <si>
    <t xml:space="preserve">EKONOMSKA I TRGOVAČKA ŠKOLA IVANA DOMCA VINKOVCI                                                                                                                                                                                                           </t>
  </si>
  <si>
    <t>2. IZMJENE I DOPUNE FINANCIJSKOG PLANA ZA 2017. godinu</t>
  </si>
  <si>
    <t>Usvojeni Financijski plan za 2017.g.</t>
  </si>
  <si>
    <t>Smanjenje/       Povećanje</t>
  </si>
  <si>
    <t>Prijedlog 2. izmjena i dopuna Financijskog plana za 2017.g.</t>
  </si>
  <si>
    <t>indeks</t>
  </si>
  <si>
    <t>Prihodi poslovanja</t>
  </si>
  <si>
    <t>Pomoći iz inozemstva i od subjekata unutar općeg proračuna</t>
  </si>
  <si>
    <t>Pomoći od izvanproračunskih korisnika</t>
  </si>
  <si>
    <t>Pomoći proračunskim korisnicima iz proračuna koji im nije nadležan</t>
  </si>
  <si>
    <t>Pomoć iz državnog proračuna</t>
  </si>
  <si>
    <t>Pomoć iz ostalih proračuna</t>
  </si>
  <si>
    <t>Pomoći temeljem prijenosa EU sredstava</t>
  </si>
  <si>
    <t>Prihodi od imovine</t>
  </si>
  <si>
    <t>Prihodi od financijske imovine</t>
  </si>
  <si>
    <t>Prihodi od prodaje proizvoda i robe te pruženih usluga i prihodi od donacija</t>
  </si>
  <si>
    <r>
      <t>Prihodi od prodaje proizvoda i robe te pruženih usluga</t>
    </r>
    <r>
      <rPr>
        <vertAlign val="superscript"/>
        <sz val="10"/>
        <rFont val="Arial"/>
        <family val="2"/>
        <charset val="238"/>
      </rPr>
      <t>1,2</t>
    </r>
  </si>
  <si>
    <t>Prihodi od prodaje proizvoda i robe te pruženih usluga</t>
  </si>
  <si>
    <t>Uplata vlastitih prihoda u lokalni proračun</t>
  </si>
  <si>
    <t>Donacije od pravnih i fizičkih osoba izvan općeg proračuna</t>
  </si>
  <si>
    <t>Prihodi iz proračuna</t>
  </si>
  <si>
    <t>Prihodi iz proračuna za financiranje redovne djelatnosti proračunskih korisnika</t>
  </si>
  <si>
    <t>Prihodi od prodaje nefinancijske imovine</t>
  </si>
  <si>
    <t>Prihodi od prodaje proizvedene dugotrajne imovine</t>
  </si>
  <si>
    <r>
      <t>Prihodi od prodaje građevinskih objekata</t>
    </r>
    <r>
      <rPr>
        <vertAlign val="superscript"/>
        <sz val="10"/>
        <rFont val="Arial"/>
        <family val="2"/>
        <charset val="238"/>
      </rPr>
      <t>3</t>
    </r>
  </si>
  <si>
    <t>Prihodi od prodaje građevinskih objekata</t>
  </si>
  <si>
    <t>Uplata prihoda u državni proračun</t>
  </si>
  <si>
    <t>Vlastiti izvori</t>
  </si>
  <si>
    <t>Rezultat poslovanja</t>
  </si>
  <si>
    <t>Višak/manjak prihoda</t>
  </si>
  <si>
    <t>UKUPNO PRIHODI</t>
  </si>
  <si>
    <t>Rashodi poslovanja</t>
  </si>
  <si>
    <t>Naknada troškova osobama izvan radnog odnosa</t>
  </si>
  <si>
    <t>Rashodi za nabavu nefinancijske imovine</t>
  </si>
  <si>
    <t>UKUPNO RASHODI</t>
  </si>
  <si>
    <r>
      <rPr>
        <vertAlign val="superscript"/>
        <sz val="10"/>
        <rFont val="Arial"/>
        <family val="2"/>
        <charset val="238"/>
      </rPr>
      <t>1</t>
    </r>
    <r>
      <rPr>
        <sz val="11"/>
        <color theme="1"/>
        <rFont val="Calibri"/>
        <family val="2"/>
        <charset val="238"/>
        <scheme val="minor"/>
      </rPr>
      <t xml:space="preserve">Temeljem Odluke o načinu obavljanja vlastite djelatnosti, te načinu korištenja i uplaćivanja dijela ostvarenog vlastitog prihoda osnovnih i srednjih škola Škola uplaćuje 60% vlastitih prihoda u nadležni lokalni proračun. </t>
    </r>
    <r>
      <rPr>
        <vertAlign val="superscript"/>
        <sz val="10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 xml:space="preserve">Temeljem Zakona o izvršavanju državnog proračuna Škola je oslobođena uplaćivanja dijela ostvarenog vlastitog prihoda u državni proračun. </t>
    </r>
    <r>
      <rPr>
        <vertAlign val="superscript"/>
        <sz val="10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>Temeljem Zakona o prodaji stanova na kojima postoji stanarsko pravo Škola uplaćuje 65% ostvarenog prihoda od prodaje stanova u državni proračun.</t>
    </r>
  </si>
  <si>
    <t xml:space="preserve">     Ravnatelj</t>
  </si>
  <si>
    <t>Vinkovci, 30. studeni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</si>
</sst>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3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</font>
    <font>
      <i/>
      <sz val="12"/>
      <name val="Arial"/>
      <family val="2"/>
      <charset val="238"/>
    </font>
    <font>
      <b/>
      <sz val="12"/>
      <name val="Times New Roman"/>
      <family val="1"/>
    </font>
    <font>
      <b/>
      <i/>
      <sz val="12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1" fillId="0" borderId="0"/>
    <xf numFmtId="0" fontId="11" fillId="0" borderId="0"/>
    <xf numFmtId="0" fontId="3" fillId="0" borderId="0"/>
    <xf numFmtId="0" fontId="11" fillId="0" borderId="0"/>
  </cellStyleXfs>
  <cellXfs count="294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 wrapText="1"/>
    </xf>
    <xf numFmtId="0" fontId="6" fillId="0" borderId="0" xfId="1" applyNumberFormat="1" applyFont="1" applyFill="1" applyBorder="1" applyAlignment="1" applyProtection="1">
      <alignment wrapText="1"/>
    </xf>
    <xf numFmtId="0" fontId="7" fillId="0" borderId="1" xfId="1" quotePrefix="1" applyFont="1" applyBorder="1" applyAlignment="1">
      <alignment horizontal="left" wrapText="1"/>
    </xf>
    <xf numFmtId="0" fontId="7" fillId="0" borderId="2" xfId="1" quotePrefix="1" applyFont="1" applyBorder="1" applyAlignment="1">
      <alignment horizontal="left" wrapText="1"/>
    </xf>
    <xf numFmtId="0" fontId="7" fillId="0" borderId="2" xfId="1" quotePrefix="1" applyFont="1" applyBorder="1" applyAlignment="1">
      <alignment horizontal="center" wrapText="1"/>
    </xf>
    <xf numFmtId="0" fontId="7" fillId="0" borderId="2" xfId="1" quotePrefix="1" applyNumberFormat="1" applyFont="1" applyFill="1" applyBorder="1" applyAlignment="1" applyProtection="1">
      <alignment horizontal="left"/>
    </xf>
    <xf numFmtId="0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wrapText="1"/>
    </xf>
    <xf numFmtId="0" fontId="10" fillId="0" borderId="2" xfId="1" applyNumberFormat="1" applyFont="1" applyFill="1" applyBorder="1" applyAlignment="1" applyProtection="1">
      <alignment wrapText="1"/>
    </xf>
    <xf numFmtId="0" fontId="11" fillId="0" borderId="2" xfId="1" applyNumberFormat="1" applyFont="1" applyFill="1" applyBorder="1" applyAlignment="1" applyProtection="1"/>
    <xf numFmtId="3" fontId="7" fillId="0" borderId="3" xfId="1" applyNumberFormat="1" applyFont="1" applyFill="1" applyBorder="1" applyAlignment="1" applyProtection="1">
      <alignment horizontal="right" wrapText="1"/>
    </xf>
    <xf numFmtId="0" fontId="8" fillId="0" borderId="0" xfId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right"/>
    </xf>
    <xf numFmtId="0" fontId="9" fillId="0" borderId="1" xfId="1" quotePrefix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11" fillId="0" borderId="2" xfId="1" applyNumberFormat="1" applyFont="1" applyFill="1" applyBorder="1" applyAlignment="1" applyProtection="1"/>
    <xf numFmtId="0" fontId="9" fillId="0" borderId="1" xfId="1" quotePrefix="1" applyNumberFormat="1" applyFont="1" applyFill="1" applyBorder="1" applyAlignment="1" applyProtection="1">
      <alignment horizontal="left" wrapText="1"/>
    </xf>
    <xf numFmtId="0" fontId="11" fillId="0" borderId="2" xfId="1" applyNumberFormat="1" applyFont="1" applyFill="1" applyBorder="1" applyAlignment="1" applyProtection="1">
      <alignment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left" wrapText="1"/>
    </xf>
    <xf numFmtId="0" fontId="5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3" fontId="7" fillId="0" borderId="1" xfId="1" applyNumberFormat="1" applyFont="1" applyBorder="1" applyAlignment="1">
      <alignment horizontal="right"/>
    </xf>
    <xf numFmtId="0" fontId="4" fillId="0" borderId="0" xfId="1" quotePrefix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2" xfId="1" quotePrefix="1" applyFont="1" applyBorder="1" applyAlignment="1">
      <alignment horizontal="left"/>
    </xf>
    <xf numFmtId="0" fontId="7" fillId="0" borderId="2" xfId="1" applyNumberFormat="1" applyFont="1" applyFill="1" applyBorder="1" applyAlignment="1" applyProtection="1">
      <alignment wrapText="1"/>
    </xf>
    <xf numFmtId="0" fontId="5" fillId="0" borderId="2" xfId="1" applyNumberFormat="1" applyFont="1" applyFill="1" applyBorder="1" applyAlignment="1" applyProtection="1">
      <alignment wrapText="1"/>
    </xf>
    <xf numFmtId="0" fontId="5" fillId="0" borderId="2" xfId="1" applyNumberFormat="1" applyFont="1" applyFill="1" applyBorder="1" applyAlignment="1" applyProtection="1">
      <alignment horizontal="center" wrapText="1"/>
    </xf>
    <xf numFmtId="0" fontId="6" fillId="0" borderId="3" xfId="1" applyNumberFormat="1" applyFont="1" applyFill="1" applyBorder="1" applyAlignment="1" applyProtection="1"/>
    <xf numFmtId="0" fontId="4" fillId="0" borderId="0" xfId="1" quotePrefix="1" applyNumberFormat="1" applyFont="1" applyFill="1" applyBorder="1" applyAlignment="1" applyProtection="1">
      <alignment horizontal="left" wrapText="1"/>
    </xf>
    <xf numFmtId="0" fontId="7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1" fontId="11" fillId="0" borderId="0" xfId="1" applyNumberFormat="1" applyFont="1" applyAlignment="1">
      <alignment wrapText="1"/>
    </xf>
    <xf numFmtId="0" fontId="11" fillId="0" borderId="0" xfId="1" applyFont="1"/>
    <xf numFmtId="0" fontId="11" fillId="0" borderId="0" xfId="1" applyFont="1" applyAlignment="1">
      <alignment horizontal="right"/>
    </xf>
    <xf numFmtId="1" fontId="12" fillId="2" borderId="5" xfId="1" applyNumberFormat="1" applyFont="1" applyFill="1" applyBorder="1" applyAlignment="1">
      <alignment horizontal="right" vertical="top" wrapText="1"/>
    </xf>
    <xf numFmtId="0" fontId="9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1" fontId="12" fillId="2" borderId="9" xfId="1" applyNumberFormat="1" applyFont="1" applyFill="1" applyBorder="1" applyAlignment="1">
      <alignment horizontal="left" wrapText="1"/>
    </xf>
    <xf numFmtId="0" fontId="12" fillId="0" borderId="1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12" fillId="0" borderId="12" xfId="1" applyFont="1" applyBorder="1" applyAlignment="1">
      <alignment vertical="center" wrapText="1"/>
    </xf>
    <xf numFmtId="1" fontId="12" fillId="2" borderId="13" xfId="1" applyNumberFormat="1" applyFont="1" applyFill="1" applyBorder="1" applyAlignment="1">
      <alignment horizontal="left" wrapText="1"/>
    </xf>
    <xf numFmtId="0" fontId="12" fillId="0" borderId="14" xfId="1" applyFont="1" applyBorder="1" applyAlignment="1">
      <alignment vertical="center" wrapText="1"/>
    </xf>
    <xf numFmtId="0" fontId="12" fillId="0" borderId="15" xfId="1" applyFont="1" applyBorder="1" applyAlignment="1">
      <alignment vertical="center" wrapText="1"/>
    </xf>
    <xf numFmtId="0" fontId="12" fillId="0" borderId="16" xfId="1" applyFont="1" applyBorder="1" applyAlignment="1">
      <alignment vertical="center" wrapText="1"/>
    </xf>
    <xf numFmtId="0" fontId="12" fillId="0" borderId="17" xfId="1" applyFont="1" applyBorder="1" applyAlignment="1">
      <alignment vertical="center" wrapText="1"/>
    </xf>
    <xf numFmtId="1" fontId="11" fillId="0" borderId="5" xfId="1" applyNumberFormat="1" applyFont="1" applyBorder="1" applyAlignment="1">
      <alignment horizontal="left" wrapText="1"/>
    </xf>
    <xf numFmtId="3" fontId="11" fillId="0" borderId="14" xfId="1" applyNumberFormat="1" applyFont="1" applyBorder="1" applyAlignment="1">
      <alignment horizontal="right" vertical="center" wrapText="1"/>
    </xf>
    <xf numFmtId="3" fontId="11" fillId="0" borderId="18" xfId="1" applyNumberFormat="1" applyFont="1" applyBorder="1" applyAlignment="1">
      <alignment horizontal="right" vertical="center" wrapText="1"/>
    </xf>
    <xf numFmtId="3" fontId="11" fillId="0" borderId="5" xfId="1" applyNumberFormat="1" applyFont="1" applyBorder="1" applyAlignment="1">
      <alignment horizontal="right" vertical="center" wrapText="1"/>
    </xf>
    <xf numFmtId="1" fontId="11" fillId="0" borderId="19" xfId="1" applyNumberFormat="1" applyFont="1" applyBorder="1" applyAlignment="1">
      <alignment horizontal="right" wrapText="1"/>
    </xf>
    <xf numFmtId="3" fontId="11" fillId="0" borderId="20" xfId="1" applyNumberFormat="1" applyFont="1" applyBorder="1" applyAlignment="1">
      <alignment horizontal="right" vertical="center" wrapText="1"/>
    </xf>
    <xf numFmtId="3" fontId="11" fillId="0" borderId="21" xfId="1" applyNumberFormat="1" applyFont="1" applyBorder="1" applyAlignment="1">
      <alignment horizontal="right"/>
    </xf>
    <xf numFmtId="3" fontId="11" fillId="0" borderId="21" xfId="1" applyNumberFormat="1" applyFont="1" applyBorder="1" applyAlignment="1">
      <alignment horizontal="right" wrapText="1"/>
    </xf>
    <xf numFmtId="3" fontId="11" fillId="0" borderId="21" xfId="1" applyNumberFormat="1" applyFont="1" applyBorder="1" applyAlignment="1">
      <alignment horizontal="right" vertical="center" wrapText="1"/>
    </xf>
    <xf numFmtId="3" fontId="11" fillId="0" borderId="4" xfId="1" applyNumberFormat="1" applyFont="1" applyBorder="1" applyAlignment="1">
      <alignment horizontal="right" vertical="center" wrapText="1"/>
    </xf>
    <xf numFmtId="3" fontId="11" fillId="0" borderId="19" xfId="1" applyNumberFormat="1" applyFont="1" applyBorder="1" applyAlignment="1">
      <alignment horizontal="right" vertical="center" wrapText="1"/>
    </xf>
    <xf numFmtId="1" fontId="11" fillId="0" borderId="19" xfId="1" applyNumberFormat="1" applyFont="1" applyBorder="1" applyAlignment="1">
      <alignment horizontal="left" wrapText="1"/>
    </xf>
    <xf numFmtId="3" fontId="11" fillId="0" borderId="0" xfId="1" applyNumberFormat="1" applyFont="1" applyBorder="1" applyAlignment="1">
      <alignment horizontal="right" vertical="center" wrapText="1"/>
    </xf>
    <xf numFmtId="3" fontId="11" fillId="0" borderId="20" xfId="1" applyNumberFormat="1" applyFont="1" applyBorder="1" applyAlignment="1">
      <alignment horizontal="right"/>
    </xf>
    <xf numFmtId="3" fontId="11" fillId="0" borderId="20" xfId="1" applyNumberFormat="1" applyFont="1" applyBorder="1" applyAlignment="1">
      <alignment horizontal="right" wrapText="1"/>
    </xf>
    <xf numFmtId="3" fontId="11" fillId="0" borderId="22" xfId="1" applyNumberFormat="1" applyFont="1" applyBorder="1" applyAlignment="1">
      <alignment horizontal="right" vertical="center" wrapText="1"/>
    </xf>
    <xf numFmtId="3" fontId="11" fillId="0" borderId="23" xfId="1" applyNumberFormat="1" applyFont="1" applyBorder="1" applyAlignment="1">
      <alignment horizontal="right" vertical="center" wrapText="1"/>
    </xf>
    <xf numFmtId="3" fontId="11" fillId="0" borderId="24" xfId="1" applyNumberFormat="1" applyFont="1" applyBorder="1" applyAlignment="1">
      <alignment horizontal="right"/>
    </xf>
    <xf numFmtId="3" fontId="11" fillId="0" borderId="24" xfId="1" applyNumberFormat="1" applyFont="1" applyBorder="1" applyAlignment="1">
      <alignment horizontal="right" wrapText="1"/>
    </xf>
    <xf numFmtId="3" fontId="11" fillId="0" borderId="24" xfId="1" applyNumberFormat="1" applyFont="1" applyBorder="1" applyAlignment="1">
      <alignment horizontal="right" vertical="center" wrapText="1"/>
    </xf>
    <xf numFmtId="3" fontId="11" fillId="0" borderId="25" xfId="1" applyNumberFormat="1" applyFont="1" applyBorder="1" applyAlignment="1">
      <alignment horizontal="right" vertical="center" wrapText="1"/>
    </xf>
    <xf numFmtId="1" fontId="12" fillId="0" borderId="26" xfId="1" applyNumberFormat="1" applyFont="1" applyBorder="1" applyAlignment="1">
      <alignment wrapText="1"/>
    </xf>
    <xf numFmtId="3" fontId="11" fillId="0" borderId="6" xfId="1" applyNumberFormat="1" applyFont="1" applyBorder="1" applyAlignment="1">
      <alignment horizontal="right"/>
    </xf>
    <xf numFmtId="3" fontId="11" fillId="0" borderId="26" xfId="1" applyNumberFormat="1" applyFont="1" applyBorder="1" applyAlignment="1">
      <alignment horizontal="right"/>
    </xf>
    <xf numFmtId="3" fontId="11" fillId="0" borderId="0" xfId="1" applyNumberFormat="1" applyFont="1" applyBorder="1"/>
    <xf numFmtId="3" fontId="12" fillId="0" borderId="6" xfId="1" applyNumberFormat="1" applyFont="1" applyBorder="1" applyAlignment="1">
      <alignment horizontal="center"/>
    </xf>
    <xf numFmtId="3" fontId="12" fillId="0" borderId="7" xfId="1" applyNumberFormat="1" applyFont="1" applyBorder="1" applyAlignment="1">
      <alignment horizontal="center"/>
    </xf>
    <xf numFmtId="3" fontId="12" fillId="0" borderId="8" xfId="1" applyNumberFormat="1" applyFont="1" applyBorder="1" applyAlignment="1">
      <alignment horizontal="center"/>
    </xf>
    <xf numFmtId="3" fontId="12" fillId="0" borderId="0" xfId="1" applyNumberFormat="1" applyFont="1" applyBorder="1" applyAlignment="1">
      <alignment horizontal="center"/>
    </xf>
    <xf numFmtId="1" fontId="12" fillId="0" borderId="0" xfId="1" applyNumberFormat="1" applyFont="1" applyFill="1" applyBorder="1" applyAlignment="1">
      <alignment horizontal="right" vertical="top" wrapText="1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horizontal="left" wrapText="1"/>
    </xf>
    <xf numFmtId="0" fontId="12" fillId="0" borderId="0" xfId="1" applyFont="1" applyBorder="1" applyAlignment="1">
      <alignment vertical="center" wrapText="1"/>
    </xf>
    <xf numFmtId="1" fontId="11" fillId="0" borderId="0" xfId="1" applyNumberFormat="1" applyFont="1" applyBorder="1" applyAlignment="1">
      <alignment horizontal="left" wrapText="1"/>
    </xf>
    <xf numFmtId="3" fontId="11" fillId="0" borderId="0" xfId="1" applyNumberFormat="1" applyFont="1" applyBorder="1" applyAlignment="1">
      <alignment horizontal="right"/>
    </xf>
    <xf numFmtId="3" fontId="11" fillId="0" borderId="0" xfId="1" applyNumberFormat="1" applyFont="1" applyBorder="1" applyAlignment="1">
      <alignment horizontal="right" wrapText="1"/>
    </xf>
    <xf numFmtId="1" fontId="12" fillId="0" borderId="0" xfId="1" applyNumberFormat="1" applyFont="1" applyBorder="1" applyAlignment="1">
      <alignment wrapText="1"/>
    </xf>
    <xf numFmtId="0" fontId="11" fillId="0" borderId="0" xfId="1" applyFont="1" applyBorder="1"/>
    <xf numFmtId="3" fontId="12" fillId="0" borderId="0" xfId="1" applyNumberFormat="1" applyFont="1" applyBorder="1" applyAlignment="1">
      <alignment horizontal="center"/>
    </xf>
    <xf numFmtId="0" fontId="3" fillId="0" borderId="0" xfId="1" applyNumberFormat="1" applyFont="1" applyFill="1" applyBorder="1" applyAlignment="1" applyProtection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8" fillId="0" borderId="0" xfId="1" applyNumberFormat="1" applyFont="1" applyFill="1" applyBorder="1" applyAlignment="1" applyProtection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quotePrefix="1" applyFont="1" applyBorder="1" applyAlignment="1">
      <alignment horizontal="left" vertical="center"/>
    </xf>
    <xf numFmtId="0" fontId="13" fillId="0" borderId="0" xfId="1" quotePrefix="1" applyFont="1" applyBorder="1" applyAlignment="1">
      <alignment horizontal="center" vertical="center"/>
    </xf>
    <xf numFmtId="0" fontId="13" fillId="0" borderId="0" xfId="1" quotePrefix="1" applyFont="1" applyBorder="1" applyAlignment="1">
      <alignment horizontal="left" vertical="center"/>
    </xf>
    <xf numFmtId="0" fontId="15" fillId="0" borderId="0" xfId="1" quotePrefix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3" fontId="11" fillId="0" borderId="0" xfId="1" applyNumberFormat="1" applyFont="1" applyBorder="1" applyAlignment="1">
      <alignment horizontal="center" vertical="center" wrapText="1"/>
    </xf>
    <xf numFmtId="1" fontId="11" fillId="0" borderId="0" xfId="1" applyNumberFormat="1" applyFont="1" applyBorder="1" applyAlignment="1">
      <alignment horizontal="right" wrapText="1"/>
    </xf>
    <xf numFmtId="3" fontId="11" fillId="0" borderId="0" xfId="1" applyNumberFormat="1" applyFont="1" applyBorder="1" applyAlignment="1">
      <alignment horizontal="center" wrapText="1"/>
    </xf>
    <xf numFmtId="1" fontId="11" fillId="0" borderId="0" xfId="1" applyNumberFormat="1" applyFont="1" applyBorder="1" applyAlignment="1">
      <alignment wrapText="1"/>
    </xf>
    <xf numFmtId="0" fontId="14" fillId="0" borderId="0" xfId="1" applyFont="1" applyBorder="1" applyAlignment="1">
      <alignment horizontal="center" vertical="center"/>
    </xf>
    <xf numFmtId="0" fontId="14" fillId="0" borderId="0" xfId="1" quotePrefix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quotePrefix="1" applyNumberFormat="1" applyFont="1" applyFill="1" applyBorder="1" applyAlignment="1" applyProtection="1">
      <alignment horizontal="center" vertical="center"/>
    </xf>
    <xf numFmtId="3" fontId="17" fillId="0" borderId="0" xfId="1" applyNumberFormat="1" applyFont="1" applyFill="1" applyBorder="1" applyAlignment="1" applyProtection="1"/>
    <xf numFmtId="0" fontId="14" fillId="0" borderId="0" xfId="1" quotePrefix="1" applyFont="1" applyBorder="1" applyAlignment="1">
      <alignment horizontal="left" vertical="center" wrapText="1"/>
    </xf>
    <xf numFmtId="0" fontId="14" fillId="0" borderId="0" xfId="1" quotePrefix="1" applyFont="1" applyBorder="1" applyAlignment="1">
      <alignment horizontal="center" vertical="center" wrapText="1"/>
    </xf>
    <xf numFmtId="0" fontId="8" fillId="0" borderId="0" xfId="1" quotePrefix="1" applyNumberFormat="1" applyFont="1" applyFill="1" applyBorder="1" applyAlignment="1" applyProtection="1">
      <alignment horizontal="left" vertical="center"/>
    </xf>
    <xf numFmtId="0" fontId="3" fillId="0" borderId="0" xfId="1" quotePrefix="1" applyNumberFormat="1" applyFont="1" applyFill="1" applyBorder="1" applyAlignment="1" applyProtection="1">
      <alignment horizontal="center" vertical="center"/>
    </xf>
    <xf numFmtId="3" fontId="3" fillId="0" borderId="0" xfId="1" quotePrefix="1" applyNumberFormat="1" applyFont="1" applyFill="1" applyBorder="1" applyAlignment="1" applyProtection="1">
      <alignment horizontal="left"/>
    </xf>
    <xf numFmtId="3" fontId="8" fillId="0" borderId="0" xfId="1" quotePrefix="1" applyNumberFormat="1" applyFont="1" applyFill="1" applyBorder="1" applyAlignment="1" applyProtection="1">
      <alignment horizontal="left"/>
    </xf>
    <xf numFmtId="3" fontId="3" fillId="0" borderId="0" xfId="1" applyNumberFormat="1" applyFont="1" applyFill="1" applyBorder="1" applyAlignment="1" applyProtection="1"/>
    <xf numFmtId="3" fontId="8" fillId="0" borderId="0" xfId="1" quotePrefix="1" applyNumberFormat="1" applyFont="1" applyFill="1" applyBorder="1" applyAlignment="1" applyProtection="1">
      <alignment horizontal="left" wrapText="1"/>
    </xf>
    <xf numFmtId="3" fontId="8" fillId="0" borderId="0" xfId="1" applyNumberFormat="1" applyFont="1" applyFill="1" applyBorder="1" applyAlignment="1" applyProtection="1"/>
    <xf numFmtId="0" fontId="7" fillId="0" borderId="0" xfId="1" quotePrefix="1" applyFont="1" applyBorder="1" applyAlignment="1">
      <alignment horizontal="left" vertic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14" fillId="0" borderId="0" xfId="1" applyFont="1" applyBorder="1" applyAlignment="1">
      <alignment horizontal="left" vertical="center"/>
    </xf>
    <xf numFmtId="3" fontId="3" fillId="0" borderId="0" xfId="1" applyNumberFormat="1" applyFont="1" applyFill="1" applyBorder="1" applyAlignment="1" applyProtection="1">
      <alignment horizontal="left"/>
    </xf>
    <xf numFmtId="0" fontId="4" fillId="0" borderId="0" xfId="1" quotePrefix="1" applyNumberFormat="1" applyFont="1" applyFill="1" applyBorder="1" applyAlignment="1" applyProtection="1">
      <alignment horizontal="left" wrapText="1"/>
    </xf>
    <xf numFmtId="0" fontId="6" fillId="0" borderId="0" xfId="1" applyNumberFormat="1" applyFont="1" applyFill="1" applyBorder="1" applyAlignment="1" applyProtection="1">
      <alignment wrapText="1"/>
    </xf>
    <xf numFmtId="0" fontId="7" fillId="0" borderId="0" xfId="1" applyNumberFormat="1" applyFon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vertical="center"/>
    </xf>
    <xf numFmtId="0" fontId="8" fillId="0" borderId="0" xfId="1" quotePrefix="1" applyNumberFormat="1" applyFont="1" applyFill="1" applyBorder="1" applyAlignment="1" applyProtection="1">
      <alignment horizontal="left"/>
    </xf>
    <xf numFmtId="0" fontId="15" fillId="0" borderId="0" xfId="1" quotePrefix="1" applyFont="1" applyBorder="1" applyAlignment="1">
      <alignment horizontal="left" vertical="center" wrapText="1"/>
    </xf>
    <xf numFmtId="0" fontId="18" fillId="0" borderId="0" xfId="2" applyNumberFormat="1" applyFont="1" applyAlignment="1">
      <alignment horizontal="center" wrapText="1"/>
    </xf>
    <xf numFmtId="0" fontId="19" fillId="0" borderId="0" xfId="2" applyFont="1" applyAlignment="1">
      <alignment horizontal="center" wrapText="1"/>
    </xf>
    <xf numFmtId="3" fontId="10" fillId="0" borderId="0" xfId="2" applyNumberFormat="1" applyFont="1"/>
    <xf numFmtId="3" fontId="20" fillId="0" borderId="0" xfId="2" applyNumberFormat="1" applyFont="1"/>
    <xf numFmtId="0" fontId="18" fillId="0" borderId="0" xfId="2" applyNumberFormat="1" applyFont="1" applyAlignment="1">
      <alignment horizontal="center" wrapText="1"/>
    </xf>
    <xf numFmtId="0" fontId="19" fillId="0" borderId="0" xfId="2" applyFont="1" applyAlignment="1">
      <alignment horizontal="center" wrapText="1"/>
    </xf>
    <xf numFmtId="0" fontId="18" fillId="0" borderId="0" xfId="2" applyFont="1"/>
    <xf numFmtId="3" fontId="18" fillId="0" borderId="0" xfId="2" quotePrefix="1" applyNumberFormat="1" applyFont="1" applyBorder="1" applyAlignment="1">
      <alignment horizontal="left"/>
    </xf>
    <xf numFmtId="3" fontId="18" fillId="0" borderId="0" xfId="2" applyNumberFormat="1" applyFont="1" applyBorder="1"/>
    <xf numFmtId="3" fontId="19" fillId="0" borderId="0" xfId="2" applyNumberFormat="1" applyFont="1" applyBorder="1"/>
    <xf numFmtId="3" fontId="19" fillId="0" borderId="0" xfId="2" applyNumberFormat="1" applyFont="1" applyBorder="1" applyAlignment="1">
      <alignment wrapText="1"/>
    </xf>
    <xf numFmtId="3" fontId="19" fillId="0" borderId="0" xfId="2" applyNumberFormat="1" applyFont="1"/>
    <xf numFmtId="0" fontId="9" fillId="0" borderId="0" xfId="2" applyFont="1" applyBorder="1" applyAlignment="1">
      <alignment horizontal="left"/>
    </xf>
    <xf numFmtId="0" fontId="9" fillId="0" borderId="0" xfId="2" applyFont="1" applyBorder="1"/>
    <xf numFmtId="3" fontId="9" fillId="0" borderId="0" xfId="2" applyNumberFormat="1" applyFont="1" applyBorder="1"/>
    <xf numFmtId="3" fontId="9" fillId="0" borderId="0" xfId="2" applyNumberFormat="1" applyFont="1" applyBorder="1" applyAlignment="1">
      <alignment wrapText="1"/>
    </xf>
    <xf numFmtId="3" fontId="10" fillId="0" borderId="0" xfId="2" applyNumberFormat="1" applyFont="1" applyBorder="1"/>
    <xf numFmtId="0" fontId="12" fillId="0" borderId="0" xfId="2" applyFont="1"/>
    <xf numFmtId="0" fontId="11" fillId="0" borderId="0" xfId="2" applyFont="1" applyBorder="1"/>
    <xf numFmtId="3" fontId="21" fillId="0" borderId="0" xfId="2" applyNumberFormat="1" applyFont="1" applyAlignment="1">
      <alignment horizontal="right" wrapText="1"/>
    </xf>
    <xf numFmtId="3" fontId="9" fillId="0" borderId="0" xfId="2" applyNumberFormat="1" applyFont="1" applyBorder="1" applyAlignment="1">
      <alignment horizontal="left" wrapText="1"/>
    </xf>
    <xf numFmtId="0" fontId="11" fillId="0" borderId="0" xfId="2" applyFont="1" applyAlignment="1"/>
    <xf numFmtId="3" fontId="10" fillId="0" borderId="0" xfId="2" applyNumberFormat="1" applyFont="1" applyAlignment="1">
      <alignment wrapText="1"/>
    </xf>
    <xf numFmtId="0" fontId="9" fillId="0" borderId="27" xfId="2" applyNumberFormat="1" applyFont="1" applyBorder="1" applyAlignment="1">
      <alignment horizontal="center"/>
    </xf>
    <xf numFmtId="0" fontId="9" fillId="0" borderId="27" xfId="2" applyNumberFormat="1" applyFont="1" applyBorder="1" applyAlignment="1">
      <alignment horizontal="center" wrapText="1"/>
    </xf>
    <xf numFmtId="3" fontId="21" fillId="0" borderId="0" xfId="2" applyNumberFormat="1" applyFont="1" applyBorder="1"/>
    <xf numFmtId="3" fontId="9" fillId="3" borderId="3" xfId="2" applyNumberFormat="1" applyFont="1" applyFill="1" applyBorder="1" applyAlignment="1">
      <alignment horizontal="center" wrapText="1"/>
    </xf>
    <xf numFmtId="0" fontId="9" fillId="3" borderId="28" xfId="2" applyNumberFormat="1" applyFont="1" applyFill="1" applyBorder="1" applyAlignment="1">
      <alignment horizontal="center" vertical="center" wrapText="1"/>
    </xf>
    <xf numFmtId="3" fontId="9" fillId="3" borderId="28" xfId="2" quotePrefix="1" applyNumberFormat="1" applyFont="1" applyFill="1" applyBorder="1" applyAlignment="1">
      <alignment horizontal="center" vertical="center" wrapText="1"/>
    </xf>
    <xf numFmtId="0" fontId="9" fillId="3" borderId="3" xfId="2" applyNumberFormat="1" applyFont="1" applyFill="1" applyBorder="1" applyAlignment="1">
      <alignment horizontal="center" vertical="center" wrapText="1"/>
    </xf>
    <xf numFmtId="3" fontId="9" fillId="3" borderId="3" xfId="2" applyNumberFormat="1" applyFont="1" applyFill="1" applyBorder="1" applyAlignment="1">
      <alignment horizontal="center" vertical="center" textRotation="90" wrapText="1"/>
    </xf>
    <xf numFmtId="3" fontId="9" fillId="3" borderId="3" xfId="2" applyNumberFormat="1" applyFont="1" applyFill="1" applyBorder="1" applyAlignment="1">
      <alignment horizontal="center" vertical="center" wrapText="1"/>
    </xf>
    <xf numFmtId="0" fontId="22" fillId="0" borderId="27" xfId="2" applyNumberFormat="1" applyFont="1" applyBorder="1" applyAlignment="1">
      <alignment horizontal="center" vertical="center"/>
    </xf>
    <xf numFmtId="3" fontId="20" fillId="0" borderId="0" xfId="2" applyNumberFormat="1" applyFont="1" applyAlignment="1">
      <alignment vertical="center"/>
    </xf>
    <xf numFmtId="0" fontId="9" fillId="3" borderId="3" xfId="2" quotePrefix="1" applyNumberFormat="1" applyFont="1" applyFill="1" applyBorder="1" applyAlignment="1">
      <alignment horizontal="center" vertical="center" wrapText="1"/>
    </xf>
    <xf numFmtId="0" fontId="9" fillId="3" borderId="29" xfId="2" applyNumberFormat="1" applyFont="1" applyFill="1" applyBorder="1" applyAlignment="1">
      <alignment horizontal="center" vertical="center" wrapText="1"/>
    </xf>
    <xf numFmtId="3" fontId="9" fillId="3" borderId="29" xfId="2" quotePrefix="1" applyNumberFormat="1" applyFont="1" applyFill="1" applyBorder="1" applyAlignment="1">
      <alignment horizontal="center" vertical="center" wrapText="1"/>
    </xf>
    <xf numFmtId="0" fontId="9" fillId="3" borderId="3" xfId="2" applyNumberFormat="1" applyFont="1" applyFill="1" applyBorder="1" applyAlignment="1">
      <alignment vertical="center" textRotation="90" wrapText="1"/>
    </xf>
    <xf numFmtId="0" fontId="9" fillId="3" borderId="3" xfId="2" applyNumberFormat="1" applyFont="1" applyFill="1" applyBorder="1" applyAlignment="1">
      <alignment horizontal="center" vertical="center" textRotation="90" wrapText="1"/>
    </xf>
    <xf numFmtId="3" fontId="22" fillId="4" borderId="2" xfId="2" quotePrefix="1" applyNumberFormat="1" applyFont="1" applyFill="1" applyBorder="1" applyAlignment="1">
      <alignment horizontal="center" vertical="center" wrapText="1"/>
    </xf>
    <xf numFmtId="3" fontId="20" fillId="4" borderId="0" xfId="2" applyNumberFormat="1" applyFont="1" applyFill="1" applyAlignment="1">
      <alignment vertical="center" wrapText="1"/>
    </xf>
    <xf numFmtId="0" fontId="9" fillId="0" borderId="3" xfId="2" applyNumberFormat="1" applyFont="1" applyBorder="1" applyAlignment="1">
      <alignment horizontal="center"/>
    </xf>
    <xf numFmtId="0" fontId="9" fillId="0" borderId="3" xfId="2" applyNumberFormat="1" applyFont="1" applyBorder="1" applyAlignment="1">
      <alignment horizontal="left"/>
    </xf>
    <xf numFmtId="3" fontId="9" fillId="0" borderId="3" xfId="2" applyNumberFormat="1" applyFont="1" applyBorder="1"/>
    <xf numFmtId="3" fontId="22" fillId="0" borderId="0" xfId="2" applyNumberFormat="1" applyFont="1"/>
    <xf numFmtId="0" fontId="10" fillId="0" borderId="3" xfId="2" applyNumberFormat="1" applyFont="1" applyBorder="1" applyAlignment="1">
      <alignment horizontal="center"/>
    </xf>
    <xf numFmtId="0" fontId="10" fillId="0" borderId="3" xfId="2" applyNumberFormat="1" applyFont="1" applyBorder="1"/>
    <xf numFmtId="3" fontId="10" fillId="0" borderId="3" xfId="2" applyNumberFormat="1" applyFont="1" applyBorder="1"/>
    <xf numFmtId="3" fontId="10" fillId="0" borderId="3" xfId="2" applyNumberFormat="1" applyFont="1" applyBorder="1" applyAlignment="1">
      <alignment wrapText="1"/>
    </xf>
    <xf numFmtId="0" fontId="10" fillId="0" borderId="3" xfId="2" applyNumberFormat="1" applyFont="1" applyBorder="1" applyAlignment="1">
      <alignment horizontal="left"/>
    </xf>
    <xf numFmtId="3" fontId="22" fillId="0" borderId="30" xfId="2" applyNumberFormat="1" applyFont="1" applyBorder="1" applyAlignment="1">
      <alignment wrapText="1"/>
    </xf>
    <xf numFmtId="3" fontId="22" fillId="0" borderId="3" xfId="2" applyNumberFormat="1" applyFont="1" applyBorder="1" applyAlignment="1">
      <alignment wrapText="1"/>
    </xf>
    <xf numFmtId="0" fontId="9" fillId="0" borderId="3" xfId="2" applyNumberFormat="1" applyFont="1" applyBorder="1"/>
    <xf numFmtId="0" fontId="10" fillId="0" borderId="4" xfId="2" applyNumberFormat="1" applyFont="1" applyBorder="1" applyAlignment="1">
      <alignment horizontal="center"/>
    </xf>
    <xf numFmtId="0" fontId="10" fillId="0" borderId="0" xfId="2" applyNumberFormat="1" applyFont="1" applyBorder="1"/>
    <xf numFmtId="3" fontId="10" fillId="0" borderId="0" xfId="2" applyNumberFormat="1" applyFont="1" applyBorder="1" applyAlignment="1">
      <alignment wrapText="1"/>
    </xf>
    <xf numFmtId="3" fontId="9" fillId="0" borderId="3" xfId="2" quotePrefix="1" applyNumberFormat="1" applyFont="1" applyBorder="1" applyAlignment="1">
      <alignment horizontal="center"/>
    </xf>
    <xf numFmtId="0" fontId="9" fillId="0" borderId="3" xfId="2" applyNumberFormat="1" applyFont="1" applyBorder="1" applyAlignment="1">
      <alignment wrapText="1"/>
    </xf>
    <xf numFmtId="3" fontId="22" fillId="0" borderId="30" xfId="2" applyNumberFormat="1" applyFont="1" applyBorder="1"/>
    <xf numFmtId="3" fontId="22" fillId="0" borderId="3" xfId="2" applyNumberFormat="1" applyFont="1" applyBorder="1"/>
    <xf numFmtId="3" fontId="9" fillId="0" borderId="3" xfId="2" applyNumberFormat="1" applyFont="1" applyBorder="1" applyAlignment="1">
      <alignment wrapText="1"/>
    </xf>
    <xf numFmtId="0" fontId="9" fillId="0" borderId="3" xfId="2" quotePrefix="1" applyNumberFormat="1" applyFont="1" applyBorder="1" applyAlignment="1">
      <alignment horizontal="left"/>
    </xf>
    <xf numFmtId="3" fontId="22" fillId="0" borderId="2" xfId="2" applyNumberFormat="1" applyFont="1" applyBorder="1"/>
    <xf numFmtId="3" fontId="9" fillId="3" borderId="1" xfId="2" applyNumberFormat="1" applyFont="1" applyFill="1" applyBorder="1" applyAlignment="1">
      <alignment horizontal="right"/>
    </xf>
    <xf numFmtId="3" fontId="9" fillId="3" borderId="30" xfId="2" applyNumberFormat="1" applyFont="1" applyFill="1" applyBorder="1" applyAlignment="1">
      <alignment horizontal="right"/>
    </xf>
    <xf numFmtId="3" fontId="9" fillId="3" borderId="3" xfId="2" applyNumberFormat="1" applyFont="1" applyFill="1" applyBorder="1"/>
    <xf numFmtId="3" fontId="22" fillId="0" borderId="0" xfId="2" applyNumberFormat="1" applyFont="1" applyBorder="1"/>
    <xf numFmtId="0" fontId="11" fillId="0" borderId="31" xfId="2" applyNumberFormat="1" applyFont="1" applyBorder="1" applyAlignment="1">
      <alignment horizontal="right"/>
    </xf>
    <xf numFmtId="0" fontId="11" fillId="0" borderId="0" xfId="2" applyNumberFormat="1" applyFont="1" applyBorder="1"/>
    <xf numFmtId="0" fontId="10" fillId="0" borderId="0" xfId="2" applyNumberFormat="1" applyFont="1"/>
    <xf numFmtId="0" fontId="12" fillId="0" borderId="0" xfId="2" applyFont="1" applyAlignment="1"/>
    <xf numFmtId="0" fontId="22" fillId="0" borderId="27" xfId="2" applyNumberFormat="1" applyFont="1" applyBorder="1" applyAlignment="1">
      <alignment horizontal="center"/>
    </xf>
    <xf numFmtId="0" fontId="9" fillId="0" borderId="0" xfId="2" applyNumberFormat="1" applyFont="1" applyBorder="1" applyAlignment="1">
      <alignment horizontal="center"/>
    </xf>
    <xf numFmtId="0" fontId="9" fillId="0" borderId="0" xfId="2" applyNumberFormat="1" applyFont="1" applyBorder="1"/>
    <xf numFmtId="3" fontId="20" fillId="0" borderId="0" xfId="2" applyNumberFormat="1" applyFont="1" applyAlignment="1">
      <alignment vertical="center" wrapText="1"/>
    </xf>
    <xf numFmtId="3" fontId="22" fillId="0" borderId="2" xfId="2" quotePrefix="1" applyNumberFormat="1" applyFont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/>
    </xf>
    <xf numFmtId="0" fontId="10" fillId="0" borderId="0" xfId="2" applyNumberFormat="1" applyFont="1" applyFill="1" applyBorder="1"/>
    <xf numFmtId="3" fontId="10" fillId="0" borderId="0" xfId="2" applyNumberFormat="1" applyFont="1" applyFill="1" applyBorder="1"/>
    <xf numFmtId="3" fontId="10" fillId="0" borderId="0" xfId="2" applyNumberFormat="1" applyFont="1" applyFill="1" applyBorder="1" applyAlignment="1">
      <alignment wrapText="1"/>
    </xf>
    <xf numFmtId="0" fontId="10" fillId="0" borderId="0" xfId="2" quotePrefix="1" applyNumberFormat="1" applyFont="1" applyFill="1" applyBorder="1" applyAlignment="1">
      <alignment horizontal="left"/>
    </xf>
    <xf numFmtId="0" fontId="10" fillId="0" borderId="0" xfId="2" applyNumberFormat="1" applyFont="1" applyFill="1" applyBorder="1" applyAlignment="1">
      <alignment horizontal="left"/>
    </xf>
    <xf numFmtId="0" fontId="9" fillId="0" borderId="0" xfId="2" applyNumberFormat="1" applyFont="1" applyFill="1" applyBorder="1"/>
    <xf numFmtId="3" fontId="9" fillId="0" borderId="0" xfId="2" applyNumberFormat="1" applyFont="1" applyFill="1" applyBorder="1"/>
    <xf numFmtId="0" fontId="9" fillId="0" borderId="0" xfId="2" applyNumberFormat="1" applyFont="1" applyFill="1" applyBorder="1" applyAlignment="1">
      <alignment horizontal="left"/>
    </xf>
    <xf numFmtId="0" fontId="9" fillId="0" borderId="0" xfId="2" quotePrefix="1" applyNumberFormat="1" applyFont="1" applyFill="1" applyBorder="1" applyAlignment="1">
      <alignment horizontal="left"/>
    </xf>
    <xf numFmtId="3" fontId="9" fillId="0" borderId="0" xfId="2" applyNumberFormat="1" applyFont="1" applyFill="1" applyBorder="1" applyAlignment="1">
      <alignment wrapText="1"/>
    </xf>
    <xf numFmtId="0" fontId="9" fillId="0" borderId="0" xfId="2" applyNumberFormat="1" applyFont="1" applyFill="1" applyBorder="1" applyAlignment="1">
      <alignment horizontal="center"/>
    </xf>
    <xf numFmtId="0" fontId="9" fillId="0" borderId="0" xfId="2" applyNumberFormat="1" applyFont="1" applyFill="1" applyBorder="1" applyAlignment="1">
      <alignment wrapText="1"/>
    </xf>
    <xf numFmtId="3" fontId="10" fillId="0" borderId="0" xfId="2" applyNumberFormat="1" applyFont="1" applyFill="1" applyBorder="1" applyAlignment="1">
      <alignment horizontal="left" indent="1"/>
    </xf>
    <xf numFmtId="3" fontId="9" fillId="0" borderId="0" xfId="2" applyNumberFormat="1" applyFont="1" applyFill="1" applyBorder="1" applyAlignment="1">
      <alignment horizontal="left" indent="1"/>
    </xf>
    <xf numFmtId="3" fontId="9" fillId="0" borderId="0" xfId="2" applyNumberFormat="1" applyFont="1" applyFill="1" applyBorder="1" applyAlignment="1">
      <alignment horizontal="center"/>
    </xf>
    <xf numFmtId="3" fontId="23" fillId="0" borderId="0" xfId="2" quotePrefix="1" applyNumberFormat="1" applyFont="1" applyFill="1" applyBorder="1" applyAlignment="1">
      <alignment horizontal="left"/>
    </xf>
    <xf numFmtId="0" fontId="9" fillId="0" borderId="0" xfId="2" quotePrefix="1" applyNumberFormat="1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 wrapText="1"/>
    </xf>
    <xf numFmtId="3" fontId="9" fillId="0" borderId="0" xfId="2" quotePrefix="1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 textRotation="90" wrapText="1"/>
    </xf>
    <xf numFmtId="3" fontId="9" fillId="0" borderId="0" xfId="2" applyNumberFormat="1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left"/>
    </xf>
    <xf numFmtId="0" fontId="9" fillId="0" borderId="0" xfId="2" quotePrefix="1" applyNumberFormat="1" applyFont="1" applyBorder="1" applyAlignment="1">
      <alignment horizontal="left"/>
    </xf>
    <xf numFmtId="0" fontId="9" fillId="0" borderId="0" xfId="2" applyNumberFormat="1" applyFont="1" applyBorder="1" applyAlignment="1">
      <alignment horizontal="left"/>
    </xf>
    <xf numFmtId="0" fontId="12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3" fontId="10" fillId="0" borderId="0" xfId="2" applyNumberFormat="1" applyFont="1" applyBorder="1" applyAlignment="1"/>
    <xf numFmtId="3" fontId="20" fillId="0" borderId="0" xfId="2" applyNumberFormat="1" applyFont="1" applyBorder="1"/>
    <xf numFmtId="0" fontId="10" fillId="0" borderId="0" xfId="2" applyNumberFormat="1" applyFont="1" applyBorder="1" applyAlignment="1">
      <alignment horizontal="center"/>
    </xf>
    <xf numFmtId="0" fontId="10" fillId="0" borderId="0" xfId="2" applyNumberFormat="1" applyFont="1" applyAlignment="1">
      <alignment horizontal="center"/>
    </xf>
    <xf numFmtId="0" fontId="9" fillId="0" borderId="0" xfId="3" applyFont="1" applyFill="1" applyBorder="1" applyAlignment="1">
      <alignment horizontal="left" wrapText="1"/>
    </xf>
    <xf numFmtId="0" fontId="11" fillId="0" borderId="0" xfId="3"/>
    <xf numFmtId="0" fontId="9" fillId="0" borderId="0" xfId="3" applyFont="1" applyFill="1" applyBorder="1" applyAlignment="1">
      <alignment horizontal="left" wrapText="1"/>
    </xf>
    <xf numFmtId="0" fontId="9" fillId="0" borderId="27" xfId="3" applyFont="1" applyFill="1" applyBorder="1" applyAlignment="1">
      <alignment horizontal="center" wrapText="1"/>
    </xf>
    <xf numFmtId="0" fontId="11" fillId="5" borderId="3" xfId="3" applyFont="1" applyFill="1" applyBorder="1" applyAlignment="1">
      <alignment horizontal="center" vertical="center" wrapText="1"/>
    </xf>
    <xf numFmtId="0" fontId="12" fillId="5" borderId="3" xfId="3" applyFont="1" applyFill="1" applyBorder="1" applyAlignment="1"/>
    <xf numFmtId="4" fontId="11" fillId="5" borderId="3" xfId="3" applyNumberFormat="1" applyFont="1" applyFill="1" applyBorder="1" applyAlignment="1">
      <alignment horizontal="center" vertical="center" wrapText="1"/>
    </xf>
    <xf numFmtId="0" fontId="11" fillId="5" borderId="0" xfId="3" applyFill="1"/>
    <xf numFmtId="0" fontId="12" fillId="0" borderId="3" xfId="3" applyFont="1" applyFill="1" applyBorder="1" applyAlignment="1"/>
    <xf numFmtId="4" fontId="12" fillId="0" borderId="3" xfId="3" applyNumberFormat="1" applyFont="1" applyFill="1" applyBorder="1"/>
    <xf numFmtId="0" fontId="12" fillId="0" borderId="0" xfId="3" applyFont="1"/>
    <xf numFmtId="0" fontId="11" fillId="0" borderId="3" xfId="3" applyFont="1" applyFill="1" applyBorder="1" applyAlignment="1"/>
    <xf numFmtId="0" fontId="11" fillId="0" borderId="3" xfId="4" applyFont="1" applyFill="1" applyBorder="1" applyAlignment="1">
      <alignment horizontal="left" vertical="center" wrapText="1"/>
    </xf>
    <xf numFmtId="4" fontId="11" fillId="0" borderId="3" xfId="3" applyNumberFormat="1" applyFont="1" applyFill="1" applyBorder="1"/>
    <xf numFmtId="4" fontId="11" fillId="0" borderId="3" xfId="3" applyNumberFormat="1" applyFont="1" applyBorder="1"/>
    <xf numFmtId="0" fontId="12" fillId="0" borderId="3" xfId="3" applyFont="1" applyFill="1" applyBorder="1" applyAlignment="1">
      <alignment horizontal="right"/>
    </xf>
    <xf numFmtId="0" fontId="12" fillId="0" borderId="3" xfId="3" applyFont="1" applyFill="1" applyBorder="1" applyAlignment="1">
      <alignment horizontal="left"/>
    </xf>
    <xf numFmtId="0" fontId="11" fillId="0" borderId="3" xfId="3" applyFont="1" applyFill="1" applyBorder="1" applyAlignment="1">
      <alignment horizontal="right"/>
    </xf>
    <xf numFmtId="0" fontId="11" fillId="0" borderId="3" xfId="3" applyFont="1" applyFill="1" applyBorder="1"/>
    <xf numFmtId="4" fontId="11" fillId="0" borderId="3" xfId="3" applyNumberFormat="1" applyFont="1" applyFill="1" applyBorder="1" applyAlignment="1">
      <alignment horizontal="right"/>
    </xf>
    <xf numFmtId="0" fontId="24" fillId="0" borderId="0" xfId="3" applyFont="1"/>
    <xf numFmtId="0" fontId="12" fillId="0" borderId="3" xfId="3" applyFont="1" applyFill="1" applyBorder="1"/>
    <xf numFmtId="4" fontId="12" fillId="0" borderId="3" xfId="3" applyNumberFormat="1" applyFont="1" applyFill="1" applyBorder="1" applyAlignment="1">
      <alignment horizontal="right"/>
    </xf>
    <xf numFmtId="0" fontId="25" fillId="0" borderId="0" xfId="3" applyFont="1"/>
    <xf numFmtId="0" fontId="27" fillId="5" borderId="3" xfId="3" applyFont="1" applyFill="1" applyBorder="1" applyAlignment="1">
      <alignment horizontal="right"/>
    </xf>
    <xf numFmtId="0" fontId="12" fillId="5" borderId="3" xfId="3" applyFont="1" applyFill="1" applyBorder="1" applyAlignment="1">
      <alignment horizontal="right"/>
    </xf>
    <xf numFmtId="4" fontId="12" fillId="5" borderId="3" xfId="3" applyNumberFormat="1" applyFont="1" applyFill="1" applyBorder="1"/>
    <xf numFmtId="0" fontId="24" fillId="5" borderId="0" xfId="3" applyFont="1" applyFill="1"/>
    <xf numFmtId="0" fontId="18" fillId="0" borderId="0" xfId="3" applyFont="1" applyFill="1"/>
    <xf numFmtId="4" fontId="11" fillId="0" borderId="3" xfId="2" applyNumberFormat="1" applyFont="1" applyFill="1" applyBorder="1"/>
    <xf numFmtId="4" fontId="11" fillId="0" borderId="0" xfId="5" applyNumberFormat="1" applyFont="1"/>
    <xf numFmtId="0" fontId="25" fillId="0" borderId="0" xfId="3" applyFont="1" applyBorder="1"/>
    <xf numFmtId="0" fontId="12" fillId="0" borderId="0" xfId="3" applyFont="1" applyBorder="1"/>
    <xf numFmtId="0" fontId="12" fillId="5" borderId="3" xfId="3" applyFont="1" applyFill="1" applyBorder="1"/>
    <xf numFmtId="0" fontId="11" fillId="5" borderId="0" xfId="3" applyFont="1" applyFill="1"/>
    <xf numFmtId="0" fontId="18" fillId="0" borderId="0" xfId="3" applyFont="1" applyFill="1" applyBorder="1"/>
    <xf numFmtId="0" fontId="18" fillId="0" borderId="0" xfId="3" applyFont="1" applyFill="1" applyBorder="1" applyAlignment="1">
      <alignment horizontal="right"/>
    </xf>
    <xf numFmtId="4" fontId="18" fillId="0" borderId="0" xfId="3" applyNumberFormat="1" applyFont="1" applyFill="1" applyBorder="1"/>
    <xf numFmtId="0" fontId="24" fillId="0" borderId="0" xfId="3" applyFont="1" applyFill="1"/>
    <xf numFmtId="0" fontId="11" fillId="0" borderId="0" xfId="3" applyFill="1"/>
    <xf numFmtId="0" fontId="11" fillId="0" borderId="0" xfId="3" applyFont="1" applyFill="1" applyAlignment="1">
      <alignment horizontal="left" vertical="top" wrapText="1"/>
    </xf>
    <xf numFmtId="0" fontId="11" fillId="0" borderId="0" xfId="3" applyFont="1" applyFill="1" applyAlignment="1">
      <alignment horizontal="left" vertical="top" wrapText="1"/>
    </xf>
    <xf numFmtId="0" fontId="19" fillId="0" borderId="0" xfId="3" applyFont="1"/>
    <xf numFmtId="4" fontId="19" fillId="0" borderId="0" xfId="3" applyNumberFormat="1" applyFont="1" applyFill="1" applyBorder="1"/>
    <xf numFmtId="4" fontId="12" fillId="0" borderId="0" xfId="3" applyNumberFormat="1" applyFont="1" applyFill="1" applyBorder="1"/>
    <xf numFmtId="0" fontId="12" fillId="0" borderId="0" xfId="3" applyFont="1" applyFill="1" applyAlignment="1"/>
    <xf numFmtId="0" fontId="19" fillId="0" borderId="0" xfId="3" applyFont="1" applyFill="1"/>
  </cellXfs>
  <cellStyles count="6">
    <cellStyle name="Normal 2" xfId="3"/>
    <cellStyle name="Normalno" xfId="0" builtinId="0"/>
    <cellStyle name="Normalno 2" xfId="5"/>
    <cellStyle name="Normalno 4" xfId="1"/>
    <cellStyle name="Obično_2012-2014" xfId="2"/>
    <cellStyle name="Obično_List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4" zoomScaleNormal="100" workbookViewId="0">
      <selection activeCell="I11" sqref="I11"/>
    </sheetView>
  </sheetViews>
  <sheetFormatPr defaultColWidth="11.42578125" defaultRowHeight="12.75" x14ac:dyDescent="0.2"/>
  <cols>
    <col min="1" max="2" width="4.28515625" style="2" customWidth="1"/>
    <col min="3" max="3" width="5.5703125" style="2" customWidth="1"/>
    <col min="4" max="4" width="5.28515625" style="41" customWidth="1"/>
    <col min="5" max="5" width="44.7109375" style="2" customWidth="1"/>
    <col min="6" max="6" width="15.140625" style="2" bestFit="1" customWidth="1"/>
    <col min="7" max="7" width="17.28515625" style="2" customWidth="1"/>
    <col min="8" max="8" width="16.7109375" style="2" customWidth="1"/>
    <col min="9" max="16384" width="11.42578125" style="2"/>
  </cols>
  <sheetData>
    <row r="1" spans="1:9" ht="75.7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9" s="5" customFormat="1" ht="26.25" customHeight="1" x14ac:dyDescent="0.2">
      <c r="A2" s="3" t="s">
        <v>1</v>
      </c>
      <c r="B2" s="3"/>
      <c r="C2" s="3"/>
      <c r="D2" s="3"/>
      <c r="E2" s="3"/>
      <c r="F2" s="3"/>
      <c r="G2" s="4"/>
      <c r="H2" s="4"/>
    </row>
    <row r="3" spans="1:9" ht="25.5" customHeight="1" x14ac:dyDescent="0.2">
      <c r="A3" s="3"/>
      <c r="B3" s="3"/>
      <c r="C3" s="3"/>
      <c r="D3" s="3"/>
      <c r="E3" s="3"/>
      <c r="F3" s="3"/>
      <c r="G3" s="3"/>
      <c r="H3" s="6"/>
    </row>
    <row r="4" spans="1:9" ht="9" customHeight="1" x14ac:dyDescent="0.25">
      <c r="A4" s="7"/>
      <c r="B4" s="8"/>
      <c r="C4" s="8"/>
      <c r="D4" s="8"/>
      <c r="E4" s="8"/>
    </row>
    <row r="5" spans="1:9" ht="51" x14ac:dyDescent="0.25">
      <c r="A5" s="9"/>
      <c r="B5" s="10"/>
      <c r="C5" s="10"/>
      <c r="D5" s="11"/>
      <c r="E5" s="12"/>
      <c r="F5" s="13" t="s">
        <v>2</v>
      </c>
      <c r="G5" s="13" t="s">
        <v>3</v>
      </c>
      <c r="H5" s="13" t="s">
        <v>4</v>
      </c>
      <c r="I5" s="14"/>
    </row>
    <row r="6" spans="1:9" ht="27.75" customHeight="1" x14ac:dyDescent="0.25">
      <c r="A6" s="15" t="s">
        <v>5</v>
      </c>
      <c r="B6" s="16"/>
      <c r="C6" s="16"/>
      <c r="D6" s="16"/>
      <c r="E6" s="17"/>
      <c r="F6" s="18">
        <f>F7+F8</f>
        <v>9502298.7400000002</v>
      </c>
      <c r="G6" s="18">
        <f>H6-F6</f>
        <v>-18371.429999999702</v>
      </c>
      <c r="H6" s="18">
        <f>H7+H8</f>
        <v>9483927.3100000005</v>
      </c>
      <c r="I6" s="19"/>
    </row>
    <row r="7" spans="1:9" ht="22.5" customHeight="1" x14ac:dyDescent="0.25">
      <c r="A7" s="15" t="s">
        <v>6</v>
      </c>
      <c r="B7" s="16"/>
      <c r="C7" s="16"/>
      <c r="D7" s="16"/>
      <c r="E7" s="17"/>
      <c r="F7" s="20">
        <v>9501710.7400000002</v>
      </c>
      <c r="G7" s="18">
        <f t="shared" ref="G7:G12" si="0">H7-F7</f>
        <v>-18371.429999999702</v>
      </c>
      <c r="H7" s="20">
        <v>9483339.3100000005</v>
      </c>
    </row>
    <row r="8" spans="1:9" ht="22.5" customHeight="1" x14ac:dyDescent="0.25">
      <c r="A8" s="21" t="s">
        <v>7</v>
      </c>
      <c r="B8" s="17"/>
      <c r="C8" s="17"/>
      <c r="D8" s="17"/>
      <c r="E8" s="17"/>
      <c r="F8" s="20">
        <v>588</v>
      </c>
      <c r="G8" s="18">
        <f t="shared" si="0"/>
        <v>0</v>
      </c>
      <c r="H8" s="20">
        <v>588</v>
      </c>
    </row>
    <row r="9" spans="1:9" ht="22.5" customHeight="1" x14ac:dyDescent="0.25">
      <c r="A9" s="22" t="s">
        <v>8</v>
      </c>
      <c r="B9" s="23"/>
      <c r="C9" s="23"/>
      <c r="D9" s="23"/>
      <c r="E9" s="23"/>
      <c r="F9" s="20">
        <f>F10+F11</f>
        <v>9558882.4900000002</v>
      </c>
      <c r="G9" s="18">
        <f t="shared" si="0"/>
        <v>94817.509999999776</v>
      </c>
      <c r="H9" s="20">
        <f>H10+H11</f>
        <v>9653700</v>
      </c>
    </row>
    <row r="10" spans="1:9" ht="22.5" customHeight="1" x14ac:dyDescent="0.25">
      <c r="A10" s="24" t="s">
        <v>9</v>
      </c>
      <c r="B10" s="16"/>
      <c r="C10" s="16"/>
      <c r="D10" s="16"/>
      <c r="E10" s="25"/>
      <c r="F10" s="18">
        <v>9469182.4900000002</v>
      </c>
      <c r="G10" s="18">
        <f t="shared" si="0"/>
        <v>74817.509999999776</v>
      </c>
      <c r="H10" s="18">
        <v>9544000</v>
      </c>
    </row>
    <row r="11" spans="1:9" ht="22.5" customHeight="1" x14ac:dyDescent="0.25">
      <c r="A11" s="21" t="s">
        <v>10</v>
      </c>
      <c r="B11" s="17"/>
      <c r="C11" s="17"/>
      <c r="D11" s="17"/>
      <c r="E11" s="17"/>
      <c r="F11" s="18">
        <v>89700</v>
      </c>
      <c r="G11" s="18">
        <f t="shared" si="0"/>
        <v>20000</v>
      </c>
      <c r="H11" s="18">
        <v>109700</v>
      </c>
    </row>
    <row r="12" spans="1:9" ht="22.5" customHeight="1" x14ac:dyDescent="0.25">
      <c r="A12" s="24" t="s">
        <v>11</v>
      </c>
      <c r="B12" s="16"/>
      <c r="C12" s="16"/>
      <c r="D12" s="16"/>
      <c r="E12" s="16"/>
      <c r="F12" s="18">
        <f>F6-F9</f>
        <v>-56583.75</v>
      </c>
      <c r="G12" s="18">
        <f t="shared" si="0"/>
        <v>-113188.93999999948</v>
      </c>
      <c r="H12" s="18">
        <f>H6-H9</f>
        <v>-169772.68999999948</v>
      </c>
    </row>
    <row r="13" spans="1:9" ht="25.5" customHeight="1" x14ac:dyDescent="0.2">
      <c r="A13" s="3"/>
      <c r="B13" s="26"/>
      <c r="C13" s="26"/>
      <c r="D13" s="26"/>
      <c r="E13" s="26"/>
      <c r="F13" s="6"/>
      <c r="G13" s="6"/>
      <c r="H13" s="6"/>
    </row>
    <row r="14" spans="1:9" ht="51" x14ac:dyDescent="0.25">
      <c r="A14" s="9"/>
      <c r="B14" s="10"/>
      <c r="C14" s="10"/>
      <c r="D14" s="11"/>
      <c r="E14" s="12"/>
      <c r="F14" s="13" t="s">
        <v>2</v>
      </c>
      <c r="G14" s="13" t="s">
        <v>3</v>
      </c>
      <c r="H14" s="13" t="s">
        <v>4</v>
      </c>
    </row>
    <row r="15" spans="1:9" ht="22.5" customHeight="1" x14ac:dyDescent="0.25">
      <c r="A15" s="27" t="s">
        <v>12</v>
      </c>
      <c r="B15" s="28"/>
      <c r="C15" s="28"/>
      <c r="D15" s="28"/>
      <c r="E15" s="29"/>
      <c r="F15" s="30">
        <v>56584</v>
      </c>
      <c r="G15" s="30">
        <f>H15-F15</f>
        <v>113188.69</v>
      </c>
      <c r="H15" s="18">
        <v>169772.69</v>
      </c>
    </row>
    <row r="16" spans="1:9" s="32" customFormat="1" ht="25.5" customHeight="1" x14ac:dyDescent="0.25">
      <c r="A16" s="31"/>
      <c r="B16" s="26"/>
      <c r="C16" s="26"/>
      <c r="D16" s="26"/>
      <c r="E16" s="26"/>
      <c r="F16" s="6"/>
      <c r="G16" s="6"/>
      <c r="H16" s="6"/>
    </row>
    <row r="17" spans="1:8" s="32" customFormat="1" ht="51" x14ac:dyDescent="0.25">
      <c r="A17" s="9"/>
      <c r="B17" s="10"/>
      <c r="C17" s="10"/>
      <c r="D17" s="11"/>
      <c r="E17" s="12"/>
      <c r="F17" s="13" t="s">
        <v>2</v>
      </c>
      <c r="G17" s="13" t="s">
        <v>3</v>
      </c>
      <c r="H17" s="13" t="s">
        <v>4</v>
      </c>
    </row>
    <row r="18" spans="1:8" s="32" customFormat="1" ht="22.5" customHeight="1" x14ac:dyDescent="0.25">
      <c r="A18" s="15" t="s">
        <v>13</v>
      </c>
      <c r="B18" s="16"/>
      <c r="C18" s="16"/>
      <c r="D18" s="16"/>
      <c r="E18" s="16"/>
      <c r="F18" s="20">
        <v>0</v>
      </c>
      <c r="G18" s="20">
        <v>0</v>
      </c>
      <c r="H18" s="20">
        <v>0</v>
      </c>
    </row>
    <row r="19" spans="1:8" s="32" customFormat="1" ht="22.5" customHeight="1" x14ac:dyDescent="0.25">
      <c r="A19" s="15" t="s">
        <v>14</v>
      </c>
      <c r="B19" s="16"/>
      <c r="C19" s="16"/>
      <c r="D19" s="16"/>
      <c r="E19" s="16"/>
      <c r="F19" s="20">
        <v>0</v>
      </c>
      <c r="G19" s="20">
        <v>0</v>
      </c>
      <c r="H19" s="20">
        <v>0</v>
      </c>
    </row>
    <row r="20" spans="1:8" s="32" customFormat="1" ht="22.5" customHeight="1" x14ac:dyDescent="0.25">
      <c r="A20" s="24" t="s">
        <v>15</v>
      </c>
      <c r="B20" s="16"/>
      <c r="C20" s="16"/>
      <c r="D20" s="16"/>
      <c r="E20" s="16"/>
      <c r="F20" s="20">
        <v>0</v>
      </c>
      <c r="G20" s="20">
        <v>0</v>
      </c>
      <c r="H20" s="20">
        <v>0</v>
      </c>
    </row>
    <row r="21" spans="1:8" s="32" customFormat="1" ht="15" customHeight="1" x14ac:dyDescent="0.25">
      <c r="A21" s="33"/>
      <c r="B21" s="34"/>
      <c r="C21" s="35"/>
      <c r="D21" s="36"/>
      <c r="E21" s="34"/>
      <c r="F21" s="37"/>
      <c r="G21" s="37"/>
      <c r="H21" s="37"/>
    </row>
    <row r="22" spans="1:8" s="32" customFormat="1" ht="22.5" customHeight="1" x14ac:dyDescent="0.25">
      <c r="A22" s="24" t="s">
        <v>16</v>
      </c>
      <c r="B22" s="16"/>
      <c r="C22" s="16"/>
      <c r="D22" s="16"/>
      <c r="E22" s="16"/>
      <c r="F22" s="20">
        <f>SUM(F12,F15,F20)</f>
        <v>0.25</v>
      </c>
      <c r="G22" s="20">
        <f t="shared" ref="G22:H22" si="1">SUM(G12,G15,G20)</f>
        <v>-0.24999999947613105</v>
      </c>
      <c r="H22" s="20">
        <f t="shared" si="1"/>
        <v>5.2386894822120667E-10</v>
      </c>
    </row>
    <row r="23" spans="1:8" s="32" customFormat="1" ht="18" customHeight="1" x14ac:dyDescent="0.25">
      <c r="A23" s="38"/>
      <c r="B23" s="8"/>
      <c r="C23" s="8"/>
      <c r="D23" s="8"/>
      <c r="E23" s="8"/>
    </row>
    <row r="24" spans="1:8" ht="15.75" x14ac:dyDescent="0.25">
      <c r="A24" s="39" t="s">
        <v>17</v>
      </c>
      <c r="B24" s="39"/>
      <c r="C24" s="39"/>
      <c r="D24" s="40"/>
      <c r="E24" s="39"/>
      <c r="F24" s="39"/>
      <c r="G24" s="39"/>
    </row>
    <row r="25" spans="1:8" ht="15.75" x14ac:dyDescent="0.25">
      <c r="A25" s="39"/>
      <c r="B25" s="39"/>
      <c r="C25" s="39"/>
      <c r="D25" s="40"/>
      <c r="E25" s="39"/>
      <c r="F25" s="39"/>
      <c r="G25" s="39" t="s">
        <v>18</v>
      </c>
    </row>
    <row r="26" spans="1:8" ht="15.75" x14ac:dyDescent="0.25">
      <c r="A26" s="39"/>
      <c r="B26" s="39"/>
      <c r="C26" s="39"/>
      <c r="D26" s="40"/>
      <c r="E26" s="39"/>
      <c r="F26" s="39"/>
      <c r="G26" s="39" t="s">
        <v>19</v>
      </c>
    </row>
  </sheetData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1:H1"/>
    <mergeCell ref="A2:H2"/>
    <mergeCell ref="A3:H3"/>
    <mergeCell ref="A6:E6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zoomScaleNormal="100" workbookViewId="0">
      <selection activeCell="H30" sqref="H30"/>
    </sheetView>
  </sheetViews>
  <sheetFormatPr defaultColWidth="11.42578125" defaultRowHeight="12.75" x14ac:dyDescent="0.2"/>
  <cols>
    <col min="1" max="1" width="16" style="98" customWidth="1"/>
    <col min="2" max="3" width="17.5703125" style="98" customWidth="1"/>
    <col min="4" max="4" width="17.5703125" style="136" customWidth="1"/>
    <col min="5" max="8" width="17.5703125" style="2" customWidth="1"/>
    <col min="9" max="9" width="7.85546875" style="2" customWidth="1"/>
    <col min="10" max="10" width="14.28515625" style="2" customWidth="1"/>
    <col min="11" max="11" width="7.85546875" style="2" customWidth="1"/>
    <col min="12" max="16384" width="11.42578125" style="2"/>
  </cols>
  <sheetData>
    <row r="1" spans="1:8" ht="24" customHeight="1" x14ac:dyDescent="0.2">
      <c r="A1" s="3" t="s">
        <v>20</v>
      </c>
      <c r="B1" s="3"/>
      <c r="C1" s="3"/>
      <c r="D1" s="3"/>
      <c r="E1" s="3"/>
      <c r="F1" s="3"/>
      <c r="G1" s="3"/>
      <c r="H1" s="3"/>
    </row>
    <row r="2" spans="1:8" s="43" customFormat="1" ht="13.5" thickBot="1" x14ac:dyDescent="0.25">
      <c r="A2" s="42"/>
      <c r="H2" s="44" t="s">
        <v>21</v>
      </c>
    </row>
    <row r="3" spans="1:8" s="43" customFormat="1" ht="26.25" thickBot="1" x14ac:dyDescent="0.25">
      <c r="A3" s="45" t="s">
        <v>22</v>
      </c>
      <c r="B3" s="46" t="s">
        <v>23</v>
      </c>
      <c r="C3" s="47"/>
      <c r="D3" s="47"/>
      <c r="E3" s="47"/>
      <c r="F3" s="47"/>
      <c r="G3" s="47"/>
      <c r="H3" s="48"/>
    </row>
    <row r="4" spans="1:8" s="43" customFormat="1" ht="90" thickBot="1" x14ac:dyDescent="0.25">
      <c r="A4" s="49" t="s">
        <v>24</v>
      </c>
      <c r="B4" s="50" t="s">
        <v>25</v>
      </c>
      <c r="C4" s="51" t="s">
        <v>26</v>
      </c>
      <c r="D4" s="51" t="s">
        <v>27</v>
      </c>
      <c r="E4" s="51" t="s">
        <v>28</v>
      </c>
      <c r="F4" s="51" t="s">
        <v>29</v>
      </c>
      <c r="G4" s="51" t="s">
        <v>30</v>
      </c>
      <c r="H4" s="52" t="s">
        <v>31</v>
      </c>
    </row>
    <row r="5" spans="1:8" s="43" customFormat="1" ht="13.5" thickBot="1" x14ac:dyDescent="0.25">
      <c r="A5" s="53"/>
      <c r="B5" s="54"/>
      <c r="C5" s="55"/>
      <c r="D5" s="55"/>
      <c r="E5" s="55"/>
      <c r="F5" s="55"/>
      <c r="G5" s="56"/>
      <c r="H5" s="57"/>
    </row>
    <row r="6" spans="1:8" s="43" customFormat="1" x14ac:dyDescent="0.2">
      <c r="A6" s="58">
        <v>63</v>
      </c>
      <c r="B6" s="59">
        <f>SUM(B7:B12)</f>
        <v>0</v>
      </c>
      <c r="C6" s="59">
        <f t="shared" ref="C6:H6" si="0">SUM(C7:C12)</f>
        <v>0</v>
      </c>
      <c r="D6" s="59">
        <f t="shared" si="0"/>
        <v>0</v>
      </c>
      <c r="E6" s="59">
        <f t="shared" si="0"/>
        <v>8520082</v>
      </c>
      <c r="F6" s="59">
        <f t="shared" si="0"/>
        <v>0</v>
      </c>
      <c r="G6" s="60">
        <f t="shared" si="0"/>
        <v>0</v>
      </c>
      <c r="H6" s="61">
        <f t="shared" si="0"/>
        <v>0</v>
      </c>
    </row>
    <row r="7" spans="1:8" s="43" customFormat="1" x14ac:dyDescent="0.2">
      <c r="A7" s="62">
        <v>631</v>
      </c>
      <c r="B7" s="63"/>
      <c r="C7" s="64"/>
      <c r="D7" s="65"/>
      <c r="E7" s="66"/>
      <c r="F7" s="66"/>
      <c r="G7" s="67"/>
      <c r="H7" s="68"/>
    </row>
    <row r="8" spans="1:8" s="43" customFormat="1" x14ac:dyDescent="0.2">
      <c r="A8" s="62">
        <v>632</v>
      </c>
      <c r="B8" s="63"/>
      <c r="C8" s="64"/>
      <c r="D8" s="65"/>
      <c r="E8" s="66"/>
      <c r="F8" s="66"/>
      <c r="G8" s="67"/>
      <c r="H8" s="68"/>
    </row>
    <row r="9" spans="1:8" s="43" customFormat="1" x14ac:dyDescent="0.2">
      <c r="A9" s="62">
        <v>633</v>
      </c>
      <c r="B9" s="63"/>
      <c r="C9" s="64"/>
      <c r="D9" s="65"/>
      <c r="E9" s="66"/>
      <c r="F9" s="66"/>
      <c r="G9" s="67"/>
      <c r="H9" s="68"/>
    </row>
    <row r="10" spans="1:8" s="43" customFormat="1" x14ac:dyDescent="0.2">
      <c r="A10" s="62">
        <v>634</v>
      </c>
      <c r="B10" s="63"/>
      <c r="C10" s="64"/>
      <c r="D10" s="65"/>
      <c r="E10" s="66">
        <v>39212.480000000003</v>
      </c>
      <c r="F10" s="66"/>
      <c r="G10" s="67"/>
      <c r="H10" s="68"/>
    </row>
    <row r="11" spans="1:8" s="43" customFormat="1" x14ac:dyDescent="0.2">
      <c r="A11" s="62">
        <v>636</v>
      </c>
      <c r="B11" s="63"/>
      <c r="C11" s="64"/>
      <c r="D11" s="65"/>
      <c r="E11" s="66">
        <v>8396138.6600000001</v>
      </c>
      <c r="F11" s="66"/>
      <c r="G11" s="67"/>
      <c r="H11" s="68"/>
    </row>
    <row r="12" spans="1:8" s="43" customFormat="1" x14ac:dyDescent="0.2">
      <c r="A12" s="62">
        <v>638</v>
      </c>
      <c r="B12" s="63"/>
      <c r="C12" s="64"/>
      <c r="D12" s="65"/>
      <c r="E12" s="66">
        <v>84730.86</v>
      </c>
      <c r="F12" s="66"/>
      <c r="G12" s="67"/>
      <c r="H12" s="68"/>
    </row>
    <row r="13" spans="1:8" s="43" customFormat="1" x14ac:dyDescent="0.2">
      <c r="A13" s="69">
        <v>64</v>
      </c>
      <c r="B13" s="63">
        <f>SUM(B14:B17)</f>
        <v>187.23</v>
      </c>
      <c r="C13" s="63">
        <f t="shared" ref="C13:H13" si="1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70">
        <f t="shared" si="1"/>
        <v>0</v>
      </c>
      <c r="H13" s="68">
        <f t="shared" si="1"/>
        <v>0</v>
      </c>
    </row>
    <row r="14" spans="1:8" s="43" customFormat="1" x14ac:dyDescent="0.2">
      <c r="A14" s="62">
        <v>641</v>
      </c>
      <c r="B14" s="63">
        <v>187.23</v>
      </c>
      <c r="C14" s="64"/>
      <c r="D14" s="65"/>
      <c r="E14" s="66"/>
      <c r="F14" s="66"/>
      <c r="G14" s="67"/>
      <c r="H14" s="68"/>
    </row>
    <row r="15" spans="1:8" s="43" customFormat="1" x14ac:dyDescent="0.2">
      <c r="A15" s="62">
        <v>642</v>
      </c>
      <c r="B15" s="63"/>
      <c r="C15" s="64"/>
      <c r="D15" s="65"/>
      <c r="E15" s="66"/>
      <c r="F15" s="66"/>
      <c r="G15" s="67"/>
      <c r="H15" s="68"/>
    </row>
    <row r="16" spans="1:8" s="43" customFormat="1" x14ac:dyDescent="0.2">
      <c r="A16" s="62">
        <v>643</v>
      </c>
      <c r="B16" s="63"/>
      <c r="C16" s="64"/>
      <c r="D16" s="65"/>
      <c r="E16" s="66"/>
      <c r="F16" s="66"/>
      <c r="G16" s="67"/>
      <c r="H16" s="68"/>
    </row>
    <row r="17" spans="1:10" s="43" customFormat="1" x14ac:dyDescent="0.2">
      <c r="A17" s="62">
        <v>644</v>
      </c>
      <c r="B17" s="63"/>
      <c r="C17" s="64"/>
      <c r="D17" s="65"/>
      <c r="E17" s="66"/>
      <c r="F17" s="66"/>
      <c r="G17" s="67"/>
      <c r="H17" s="68"/>
    </row>
    <row r="18" spans="1:10" s="43" customFormat="1" x14ac:dyDescent="0.2">
      <c r="A18" s="69">
        <v>65</v>
      </c>
      <c r="B18" s="63">
        <f>SUM(B19)</f>
        <v>0</v>
      </c>
      <c r="C18" s="63">
        <f t="shared" ref="C18:H18" si="2">SUM(C19)</f>
        <v>0</v>
      </c>
      <c r="D18" s="63">
        <v>0</v>
      </c>
      <c r="E18" s="63">
        <f t="shared" si="2"/>
        <v>0</v>
      </c>
      <c r="F18" s="63">
        <f t="shared" si="2"/>
        <v>0</v>
      </c>
      <c r="G18" s="70">
        <f t="shared" si="2"/>
        <v>0</v>
      </c>
      <c r="H18" s="68">
        <f t="shared" si="2"/>
        <v>0</v>
      </c>
    </row>
    <row r="19" spans="1:10" s="43" customFormat="1" x14ac:dyDescent="0.2">
      <c r="A19" s="62">
        <v>651</v>
      </c>
      <c r="B19" s="63"/>
      <c r="C19" s="64"/>
      <c r="D19" s="65"/>
      <c r="E19" s="66"/>
      <c r="F19" s="66"/>
      <c r="G19" s="67"/>
      <c r="H19" s="68"/>
    </row>
    <row r="20" spans="1:10" s="43" customFormat="1" x14ac:dyDescent="0.2">
      <c r="A20" s="62">
        <v>652</v>
      </c>
      <c r="B20" s="63"/>
      <c r="C20" s="71"/>
      <c r="D20" s="72"/>
      <c r="E20" s="63"/>
      <c r="F20" s="63"/>
      <c r="G20" s="70"/>
      <c r="H20" s="68"/>
    </row>
    <row r="21" spans="1:10" s="43" customFormat="1" x14ac:dyDescent="0.2">
      <c r="A21" s="69">
        <v>66</v>
      </c>
      <c r="B21" s="63">
        <v>0</v>
      </c>
      <c r="C21" s="63">
        <f>SUM(C22:C27)</f>
        <v>60000</v>
      </c>
      <c r="D21" s="63">
        <f>SUM(D22:D27)</f>
        <v>0</v>
      </c>
      <c r="E21" s="63">
        <f>SUM(E22:E27)</f>
        <v>0</v>
      </c>
      <c r="F21" s="63">
        <f>SUM(F22:F27)</f>
        <v>43893.120000000003</v>
      </c>
      <c r="G21" s="70">
        <v>0</v>
      </c>
      <c r="H21" s="68">
        <f>SUM(H22:H27)</f>
        <v>0</v>
      </c>
    </row>
    <row r="22" spans="1:10" s="43" customFormat="1" x14ac:dyDescent="0.2">
      <c r="A22" s="62">
        <v>661</v>
      </c>
      <c r="B22" s="63"/>
      <c r="C22" s="64">
        <v>60000</v>
      </c>
      <c r="D22" s="65"/>
      <c r="E22" s="66"/>
      <c r="F22" s="66"/>
      <c r="G22" s="67"/>
      <c r="H22" s="68"/>
    </row>
    <row r="23" spans="1:10" s="43" customFormat="1" x14ac:dyDescent="0.2">
      <c r="A23" s="62">
        <v>663</v>
      </c>
      <c r="B23" s="63"/>
      <c r="C23" s="64"/>
      <c r="D23" s="65"/>
      <c r="E23" s="66"/>
      <c r="F23" s="66">
        <v>43893.120000000003</v>
      </c>
      <c r="G23" s="67"/>
      <c r="H23" s="68"/>
    </row>
    <row r="24" spans="1:10" s="43" customFormat="1" x14ac:dyDescent="0.2">
      <c r="A24" s="69">
        <v>67</v>
      </c>
      <c r="B24" s="63">
        <f>B25</f>
        <v>859176.95999999996</v>
      </c>
      <c r="C24" s="64"/>
      <c r="D24" s="65"/>
      <c r="E24" s="66"/>
      <c r="F24" s="66"/>
      <c r="G24" s="67"/>
      <c r="H24" s="68"/>
    </row>
    <row r="25" spans="1:10" s="43" customFormat="1" x14ac:dyDescent="0.2">
      <c r="A25" s="62">
        <v>671</v>
      </c>
      <c r="B25" s="63">
        <v>859176.95999999996</v>
      </c>
      <c r="C25" s="64"/>
      <c r="D25" s="65"/>
      <c r="E25" s="66"/>
      <c r="F25" s="66"/>
      <c r="G25" s="67"/>
      <c r="H25" s="68"/>
    </row>
    <row r="26" spans="1:10" s="43" customFormat="1" x14ac:dyDescent="0.2">
      <c r="A26" s="69">
        <v>72</v>
      </c>
      <c r="B26" s="63">
        <f>SUM(B27)</f>
        <v>0</v>
      </c>
      <c r="C26" s="64"/>
      <c r="D26" s="65"/>
      <c r="E26" s="66"/>
      <c r="F26" s="66"/>
      <c r="G26" s="67">
        <v>588</v>
      </c>
      <c r="H26" s="68"/>
    </row>
    <row r="27" spans="1:10" s="43" customFormat="1" x14ac:dyDescent="0.2">
      <c r="A27" s="62">
        <v>721</v>
      </c>
      <c r="B27" s="63"/>
      <c r="C27" s="64"/>
      <c r="D27" s="65"/>
      <c r="E27" s="66"/>
      <c r="F27" s="66"/>
      <c r="G27" s="67">
        <v>588</v>
      </c>
      <c r="H27" s="68"/>
    </row>
    <row r="28" spans="1:10" s="43" customFormat="1" x14ac:dyDescent="0.2">
      <c r="A28" s="69">
        <v>92</v>
      </c>
      <c r="B28" s="73">
        <f>B29</f>
        <v>0</v>
      </c>
      <c r="C28" s="64">
        <f>C29</f>
        <v>154016</v>
      </c>
      <c r="D28" s="64">
        <f t="shared" ref="D28:H28" si="3">D29</f>
        <v>0</v>
      </c>
      <c r="E28" s="64">
        <f t="shared" si="3"/>
        <v>15757</v>
      </c>
      <c r="F28" s="64">
        <f t="shared" si="3"/>
        <v>0</v>
      </c>
      <c r="G28" s="64">
        <f t="shared" si="3"/>
        <v>0</v>
      </c>
      <c r="H28" s="64">
        <f t="shared" si="3"/>
        <v>0</v>
      </c>
    </row>
    <row r="29" spans="1:10" s="43" customFormat="1" ht="13.5" thickBot="1" x14ac:dyDescent="0.25">
      <c r="A29" s="62">
        <v>922</v>
      </c>
      <c r="B29" s="74"/>
      <c r="C29" s="75">
        <v>154016</v>
      </c>
      <c r="D29" s="76"/>
      <c r="E29" s="77">
        <v>15757</v>
      </c>
      <c r="F29" s="77"/>
      <c r="G29" s="78"/>
      <c r="H29" s="68"/>
    </row>
    <row r="30" spans="1:10" s="43" customFormat="1" ht="30" customHeight="1" thickBot="1" x14ac:dyDescent="0.25">
      <c r="A30" s="79" t="s">
        <v>32</v>
      </c>
      <c r="B30" s="80">
        <f>SUM(B6+B13+B18+B21+B24+B26+B28)</f>
        <v>859364.19</v>
      </c>
      <c r="C30" s="80">
        <f t="shared" ref="C30:H30" si="4">SUM(C6+C13+C18+C21+C24+C26+C28)</f>
        <v>214016</v>
      </c>
      <c r="D30" s="80">
        <f t="shared" si="4"/>
        <v>0</v>
      </c>
      <c r="E30" s="80">
        <f t="shared" si="4"/>
        <v>8535839</v>
      </c>
      <c r="F30" s="80">
        <f t="shared" si="4"/>
        <v>43893.120000000003</v>
      </c>
      <c r="G30" s="80">
        <f t="shared" si="4"/>
        <v>588</v>
      </c>
      <c r="H30" s="81">
        <f t="shared" si="4"/>
        <v>0</v>
      </c>
      <c r="I30" s="82"/>
      <c r="J30" s="82"/>
    </row>
    <row r="31" spans="1:10" s="43" customFormat="1" ht="28.5" customHeight="1" thickBot="1" x14ac:dyDescent="0.25">
      <c r="A31" s="79" t="s">
        <v>33</v>
      </c>
      <c r="B31" s="83">
        <f>B30+C30+D30+E30+F30+G30+H30</f>
        <v>9653700.3099999987</v>
      </c>
      <c r="C31" s="84"/>
      <c r="D31" s="84"/>
      <c r="E31" s="84"/>
      <c r="F31" s="84"/>
      <c r="G31" s="84"/>
      <c r="H31" s="85"/>
    </row>
    <row r="32" spans="1:10" s="43" customFormat="1" ht="28.5" customHeight="1" x14ac:dyDescent="0.25">
      <c r="A32" s="39" t="s">
        <v>17</v>
      </c>
      <c r="B32" s="39"/>
      <c r="C32" s="39"/>
      <c r="D32" s="40"/>
      <c r="E32" s="39"/>
      <c r="F32" s="39"/>
      <c r="G32" s="39"/>
      <c r="H32" s="86"/>
    </row>
    <row r="33" spans="1:8" s="43" customFormat="1" ht="28.5" customHeight="1" x14ac:dyDescent="0.25">
      <c r="A33" s="39"/>
      <c r="B33" s="39"/>
      <c r="C33" s="39"/>
      <c r="D33" s="40"/>
      <c r="E33" s="39"/>
      <c r="F33" s="39"/>
      <c r="G33" s="39" t="s">
        <v>18</v>
      </c>
      <c r="H33" s="86"/>
    </row>
    <row r="34" spans="1:8" ht="15.75" x14ac:dyDescent="0.25">
      <c r="A34" s="39"/>
      <c r="B34" s="39"/>
      <c r="C34" s="39"/>
      <c r="D34" s="40"/>
      <c r="E34" s="39"/>
      <c r="F34" s="39"/>
      <c r="G34" s="39" t="s">
        <v>19</v>
      </c>
      <c r="H34" s="44"/>
    </row>
    <row r="35" spans="1:8" ht="24" customHeight="1" x14ac:dyDescent="0.2">
      <c r="A35" s="87"/>
      <c r="B35" s="88"/>
      <c r="C35" s="89"/>
      <c r="D35" s="89"/>
      <c r="E35" s="89"/>
      <c r="F35" s="89"/>
      <c r="G35" s="89"/>
      <c r="H35" s="89"/>
    </row>
    <row r="36" spans="1:8" x14ac:dyDescent="0.2">
      <c r="A36" s="90"/>
      <c r="B36" s="91"/>
      <c r="C36" s="91"/>
      <c r="D36" s="91"/>
      <c r="E36" s="91"/>
      <c r="F36" s="91"/>
      <c r="G36" s="91"/>
      <c r="H36" s="91"/>
    </row>
    <row r="37" spans="1:8" x14ac:dyDescent="0.2">
      <c r="A37" s="92"/>
      <c r="B37" s="70"/>
      <c r="C37" s="93"/>
      <c r="D37" s="94"/>
      <c r="E37" s="70"/>
      <c r="F37" s="70"/>
      <c r="G37" s="70"/>
      <c r="H37" s="70"/>
    </row>
    <row r="38" spans="1:8" x14ac:dyDescent="0.2">
      <c r="A38" s="92"/>
      <c r="B38" s="93"/>
      <c r="C38" s="93"/>
      <c r="D38" s="93"/>
      <c r="E38" s="93"/>
      <c r="F38" s="93"/>
      <c r="G38" s="93"/>
      <c r="H38" s="93"/>
    </row>
    <row r="39" spans="1:8" x14ac:dyDescent="0.2">
      <c r="A39" s="92"/>
      <c r="B39" s="93"/>
      <c r="C39" s="93"/>
      <c r="D39" s="93"/>
      <c r="E39" s="93"/>
      <c r="F39" s="93"/>
      <c r="G39" s="93"/>
      <c r="H39" s="93"/>
    </row>
    <row r="40" spans="1:8" x14ac:dyDescent="0.2">
      <c r="A40" s="92"/>
      <c r="B40" s="93"/>
      <c r="C40" s="93"/>
      <c r="D40" s="93"/>
      <c r="E40" s="93"/>
      <c r="F40" s="93"/>
      <c r="G40" s="93"/>
      <c r="H40" s="93"/>
    </row>
    <row r="41" spans="1:8" x14ac:dyDescent="0.2">
      <c r="A41" s="92"/>
      <c r="B41" s="93"/>
      <c r="C41" s="93"/>
      <c r="D41" s="93"/>
      <c r="E41" s="93"/>
      <c r="F41" s="93"/>
      <c r="G41" s="93"/>
      <c r="H41" s="93"/>
    </row>
    <row r="42" spans="1:8" s="96" customFormat="1" ht="30" customHeight="1" x14ac:dyDescent="0.2">
      <c r="A42" s="95"/>
      <c r="B42" s="93"/>
      <c r="C42" s="93"/>
      <c r="D42" s="93"/>
      <c r="E42" s="93"/>
      <c r="F42" s="93"/>
      <c r="G42" s="93"/>
      <c r="H42" s="93"/>
    </row>
    <row r="43" spans="1:8" s="96" customFormat="1" ht="28.5" customHeight="1" x14ac:dyDescent="0.2">
      <c r="A43" s="95"/>
      <c r="B43" s="97"/>
      <c r="C43" s="97"/>
      <c r="D43" s="97"/>
      <c r="E43" s="97"/>
      <c r="F43" s="97"/>
      <c r="G43" s="97"/>
      <c r="H43" s="97"/>
    </row>
    <row r="44" spans="1:8" x14ac:dyDescent="0.2">
      <c r="D44" s="99"/>
      <c r="E44" s="100"/>
    </row>
    <row r="45" spans="1:8" ht="15.75" x14ac:dyDescent="0.2">
      <c r="A45" s="87"/>
      <c r="B45" s="88"/>
      <c r="C45" s="89"/>
      <c r="D45" s="89"/>
      <c r="E45" s="89"/>
      <c r="F45" s="89"/>
      <c r="G45" s="89"/>
      <c r="H45" s="89"/>
    </row>
    <row r="46" spans="1:8" x14ac:dyDescent="0.2">
      <c r="A46" s="90"/>
      <c r="B46" s="91"/>
      <c r="C46" s="91"/>
      <c r="D46" s="91"/>
      <c r="E46" s="91"/>
      <c r="F46" s="91"/>
      <c r="G46" s="91"/>
      <c r="H46" s="91"/>
    </row>
    <row r="47" spans="1:8" x14ac:dyDescent="0.2">
      <c r="A47" s="92"/>
      <c r="B47" s="70"/>
      <c r="C47" s="93"/>
      <c r="D47" s="94"/>
      <c r="E47" s="70"/>
      <c r="F47" s="70"/>
      <c r="G47" s="70"/>
      <c r="H47" s="70"/>
    </row>
    <row r="48" spans="1:8" x14ac:dyDescent="0.2">
      <c r="A48" s="92"/>
      <c r="B48" s="93"/>
      <c r="C48" s="93"/>
      <c r="D48" s="93"/>
      <c r="E48" s="93"/>
      <c r="F48" s="93"/>
      <c r="G48" s="93"/>
      <c r="H48" s="93"/>
    </row>
    <row r="49" spans="1:8" x14ac:dyDescent="0.2">
      <c r="A49" s="92"/>
      <c r="B49" s="93"/>
      <c r="C49" s="93"/>
      <c r="D49" s="93"/>
      <c r="E49" s="93"/>
      <c r="F49" s="93"/>
      <c r="G49" s="93"/>
      <c r="H49" s="93"/>
    </row>
    <row r="50" spans="1:8" x14ac:dyDescent="0.2">
      <c r="A50" s="92"/>
      <c r="B50" s="93"/>
      <c r="C50" s="93"/>
      <c r="D50" s="93"/>
      <c r="E50" s="93"/>
      <c r="F50" s="93"/>
      <c r="G50" s="93"/>
      <c r="H50" s="93"/>
    </row>
    <row r="51" spans="1:8" x14ac:dyDescent="0.2">
      <c r="A51" s="92"/>
      <c r="B51" s="93"/>
      <c r="C51" s="93"/>
      <c r="D51" s="93"/>
      <c r="E51" s="93"/>
      <c r="F51" s="93"/>
      <c r="G51" s="93"/>
      <c r="H51" s="93"/>
    </row>
    <row r="52" spans="1:8" s="96" customFormat="1" ht="30" customHeight="1" x14ac:dyDescent="0.2">
      <c r="A52" s="95"/>
      <c r="B52" s="93"/>
      <c r="C52" s="93"/>
      <c r="D52" s="93"/>
      <c r="E52" s="93"/>
      <c r="F52" s="93"/>
      <c r="G52" s="93"/>
      <c r="H52" s="93"/>
    </row>
    <row r="53" spans="1:8" s="96" customFormat="1" ht="28.5" customHeight="1" x14ac:dyDescent="0.2">
      <c r="A53" s="95"/>
      <c r="B53" s="97"/>
      <c r="C53" s="97"/>
      <c r="D53" s="97"/>
      <c r="E53" s="97"/>
      <c r="F53" s="97"/>
      <c r="G53" s="97"/>
      <c r="H53" s="97"/>
    </row>
    <row r="54" spans="1:8" ht="13.5" customHeight="1" x14ac:dyDescent="0.2">
      <c r="C54" s="101"/>
      <c r="D54" s="99"/>
      <c r="E54" s="102"/>
    </row>
    <row r="55" spans="1:8" ht="13.5" customHeight="1" x14ac:dyDescent="0.2">
      <c r="C55" s="101"/>
      <c r="D55" s="103"/>
      <c r="E55" s="104"/>
    </row>
    <row r="56" spans="1:8" ht="13.5" customHeight="1" x14ac:dyDescent="0.2">
      <c r="D56" s="105"/>
      <c r="E56" s="106"/>
    </row>
    <row r="57" spans="1:8" ht="13.5" customHeight="1" x14ac:dyDescent="0.2">
      <c r="D57" s="107"/>
      <c r="E57" s="108"/>
    </row>
    <row r="58" spans="1:8" ht="13.5" customHeight="1" x14ac:dyDescent="0.2">
      <c r="D58" s="99"/>
      <c r="E58" s="100"/>
    </row>
    <row r="59" spans="1:8" ht="28.5" customHeight="1" x14ac:dyDescent="0.2">
      <c r="A59" s="92"/>
      <c r="B59" s="109"/>
      <c r="C59" s="109"/>
      <c r="D59" s="109"/>
      <c r="E59" s="109"/>
      <c r="F59" s="109"/>
      <c r="G59" s="109"/>
      <c r="H59" s="109"/>
    </row>
    <row r="60" spans="1:8" ht="13.5" customHeight="1" x14ac:dyDescent="0.2">
      <c r="A60" s="110"/>
      <c r="B60" s="109"/>
      <c r="C60" s="82"/>
      <c r="D60" s="111"/>
      <c r="E60" s="109"/>
      <c r="F60" s="109"/>
      <c r="G60" s="109"/>
      <c r="H60" s="109"/>
    </row>
    <row r="61" spans="1:8" ht="13.5" customHeight="1" x14ac:dyDescent="0.2">
      <c r="A61" s="110"/>
      <c r="B61" s="109"/>
      <c r="C61" s="82"/>
      <c r="D61" s="111"/>
      <c r="E61" s="109"/>
      <c r="F61" s="109"/>
      <c r="G61" s="109"/>
      <c r="H61" s="109"/>
    </row>
    <row r="62" spans="1:8" ht="13.5" customHeight="1" x14ac:dyDescent="0.2">
      <c r="A62" s="110"/>
      <c r="B62" s="109"/>
      <c r="C62" s="82"/>
      <c r="D62" s="111"/>
      <c r="E62" s="109"/>
      <c r="F62" s="109"/>
      <c r="G62" s="109"/>
      <c r="H62" s="109"/>
    </row>
    <row r="63" spans="1:8" ht="13.5" customHeight="1" x14ac:dyDescent="0.2">
      <c r="A63" s="110"/>
      <c r="B63" s="109"/>
      <c r="C63" s="82"/>
      <c r="D63" s="111"/>
      <c r="E63" s="109"/>
      <c r="F63" s="109"/>
      <c r="G63" s="109"/>
      <c r="H63" s="109"/>
    </row>
    <row r="64" spans="1:8" ht="22.5" customHeight="1" x14ac:dyDescent="0.2">
      <c r="A64" s="110"/>
      <c r="B64" s="109"/>
      <c r="C64" s="82"/>
      <c r="D64" s="111"/>
      <c r="E64" s="109"/>
      <c r="F64" s="109"/>
      <c r="G64" s="109"/>
      <c r="H64" s="109"/>
    </row>
    <row r="65" spans="1:8" ht="13.5" customHeight="1" x14ac:dyDescent="0.2">
      <c r="A65" s="110"/>
      <c r="B65" s="109"/>
      <c r="C65" s="82"/>
      <c r="D65" s="111"/>
      <c r="E65" s="109"/>
      <c r="F65" s="109"/>
      <c r="G65" s="109"/>
      <c r="H65" s="109"/>
    </row>
    <row r="66" spans="1:8" ht="13.5" customHeight="1" x14ac:dyDescent="0.2">
      <c r="A66" s="92"/>
      <c r="B66" s="109"/>
      <c r="C66" s="109"/>
      <c r="D66" s="109"/>
      <c r="E66" s="109"/>
      <c r="F66" s="109"/>
      <c r="G66" s="109"/>
      <c r="H66" s="109"/>
    </row>
    <row r="67" spans="1:8" ht="13.5" customHeight="1" x14ac:dyDescent="0.2">
      <c r="A67" s="110"/>
      <c r="B67" s="109"/>
      <c r="C67" s="82"/>
      <c r="D67" s="111"/>
      <c r="E67" s="109"/>
      <c r="F67" s="109"/>
      <c r="G67" s="109"/>
      <c r="H67" s="109"/>
    </row>
    <row r="68" spans="1:8" ht="13.5" customHeight="1" x14ac:dyDescent="0.2">
      <c r="A68" s="110"/>
      <c r="B68" s="109"/>
      <c r="C68" s="82"/>
      <c r="D68" s="111"/>
      <c r="E68" s="109"/>
      <c r="F68" s="109"/>
      <c r="G68" s="109"/>
      <c r="H68" s="109"/>
    </row>
    <row r="69" spans="1:8" ht="13.5" customHeight="1" x14ac:dyDescent="0.2">
      <c r="A69" s="110"/>
      <c r="B69" s="109"/>
      <c r="C69" s="82"/>
      <c r="D69" s="111"/>
      <c r="E69" s="109"/>
      <c r="F69" s="109"/>
      <c r="G69" s="109"/>
      <c r="H69" s="109"/>
    </row>
    <row r="70" spans="1:8" ht="13.5" customHeight="1" x14ac:dyDescent="0.2">
      <c r="A70" s="110"/>
      <c r="B70" s="109"/>
      <c r="C70" s="82"/>
      <c r="D70" s="111"/>
      <c r="E70" s="109"/>
      <c r="F70" s="109"/>
      <c r="G70" s="109"/>
      <c r="H70" s="109"/>
    </row>
    <row r="71" spans="1:8" ht="13.5" customHeight="1" x14ac:dyDescent="0.2">
      <c r="A71" s="92"/>
      <c r="B71" s="109"/>
      <c r="C71" s="109"/>
      <c r="D71" s="109"/>
      <c r="E71" s="109"/>
      <c r="F71" s="109"/>
      <c r="G71" s="109"/>
      <c r="H71" s="109"/>
    </row>
    <row r="72" spans="1:8" ht="13.5" customHeight="1" x14ac:dyDescent="0.2">
      <c r="A72" s="110"/>
      <c r="B72" s="109"/>
      <c r="C72" s="82"/>
      <c r="D72" s="111"/>
      <c r="E72" s="109"/>
      <c r="F72" s="109"/>
      <c r="G72" s="109"/>
      <c r="H72" s="109"/>
    </row>
    <row r="73" spans="1:8" ht="13.5" customHeight="1" x14ac:dyDescent="0.2">
      <c r="A73" s="92"/>
      <c r="B73" s="109"/>
      <c r="C73" s="109"/>
      <c r="D73" s="109"/>
      <c r="E73" s="109"/>
      <c r="F73" s="109"/>
      <c r="G73" s="109"/>
      <c r="H73" s="109"/>
    </row>
    <row r="74" spans="1:8" ht="13.5" customHeight="1" x14ac:dyDescent="0.2">
      <c r="A74" s="110"/>
      <c r="B74" s="109"/>
      <c r="C74" s="82"/>
      <c r="D74" s="111"/>
      <c r="E74" s="109"/>
      <c r="F74" s="109"/>
      <c r="G74" s="109"/>
      <c r="H74" s="109"/>
    </row>
    <row r="75" spans="1:8" ht="22.5" customHeight="1" x14ac:dyDescent="0.2">
      <c r="A75" s="110"/>
      <c r="B75" s="109"/>
      <c r="C75" s="82"/>
      <c r="D75" s="111"/>
      <c r="E75" s="109"/>
      <c r="F75" s="109"/>
      <c r="G75" s="109"/>
      <c r="H75" s="109"/>
    </row>
    <row r="76" spans="1:8" ht="13.5" customHeight="1" x14ac:dyDescent="0.2">
      <c r="A76" s="112"/>
      <c r="B76" s="82"/>
      <c r="C76" s="82"/>
      <c r="D76" s="82"/>
      <c r="E76" s="82"/>
      <c r="F76" s="82"/>
      <c r="G76" s="82"/>
      <c r="H76" s="82"/>
    </row>
    <row r="77" spans="1:8" ht="13.5" customHeight="1" x14ac:dyDescent="0.2">
      <c r="A77" s="95"/>
      <c r="B77" s="82"/>
      <c r="C77" s="82"/>
      <c r="D77" s="82"/>
      <c r="E77" s="82"/>
      <c r="F77" s="82"/>
      <c r="G77" s="82"/>
      <c r="H77" s="82"/>
    </row>
    <row r="78" spans="1:8" ht="13.5" customHeight="1" x14ac:dyDescent="0.2">
      <c r="A78" s="95"/>
      <c r="B78" s="86"/>
      <c r="C78" s="86"/>
      <c r="D78" s="86"/>
      <c r="E78" s="86"/>
      <c r="F78" s="86"/>
      <c r="G78" s="86"/>
      <c r="H78" s="86"/>
    </row>
    <row r="79" spans="1:8" ht="13.5" customHeight="1" x14ac:dyDescent="0.2">
      <c r="D79" s="99"/>
      <c r="E79" s="100"/>
    </row>
    <row r="80" spans="1:8" ht="13.5" customHeight="1" x14ac:dyDescent="0.2">
      <c r="A80" s="101"/>
      <c r="D80" s="113"/>
      <c r="E80" s="114"/>
    </row>
    <row r="81" spans="2:5" ht="13.5" customHeight="1" x14ac:dyDescent="0.2">
      <c r="B81" s="101"/>
      <c r="C81" s="101"/>
      <c r="D81" s="115"/>
      <c r="E81" s="114"/>
    </row>
    <row r="82" spans="2:5" ht="13.5" customHeight="1" x14ac:dyDescent="0.2">
      <c r="B82" s="101"/>
      <c r="C82" s="101"/>
      <c r="D82" s="115"/>
      <c r="E82" s="102"/>
    </row>
    <row r="83" spans="2:5" ht="13.5" customHeight="1" x14ac:dyDescent="0.2">
      <c r="B83" s="101"/>
      <c r="C83" s="101"/>
      <c r="D83" s="107"/>
      <c r="E83" s="108"/>
    </row>
    <row r="84" spans="2:5" x14ac:dyDescent="0.2">
      <c r="D84" s="99"/>
      <c r="E84" s="100"/>
    </row>
    <row r="85" spans="2:5" x14ac:dyDescent="0.2">
      <c r="B85" s="101"/>
      <c r="D85" s="99"/>
      <c r="E85" s="114"/>
    </row>
    <row r="86" spans="2:5" x14ac:dyDescent="0.2">
      <c r="C86" s="101"/>
      <c r="D86" s="99"/>
      <c r="E86" s="102"/>
    </row>
    <row r="87" spans="2:5" x14ac:dyDescent="0.2">
      <c r="C87" s="101"/>
      <c r="D87" s="107"/>
      <c r="E87" s="104"/>
    </row>
    <row r="88" spans="2:5" x14ac:dyDescent="0.2">
      <c r="D88" s="99"/>
      <c r="E88" s="100"/>
    </row>
    <row r="89" spans="2:5" x14ac:dyDescent="0.2">
      <c r="D89" s="99"/>
      <c r="E89" s="100"/>
    </row>
    <row r="90" spans="2:5" x14ac:dyDescent="0.2">
      <c r="D90" s="116"/>
      <c r="E90" s="117"/>
    </row>
    <row r="91" spans="2:5" x14ac:dyDescent="0.2">
      <c r="D91" s="99"/>
      <c r="E91" s="100"/>
    </row>
    <row r="92" spans="2:5" x14ac:dyDescent="0.2">
      <c r="D92" s="99"/>
      <c r="E92" s="100"/>
    </row>
    <row r="93" spans="2:5" x14ac:dyDescent="0.2">
      <c r="D93" s="99"/>
      <c r="E93" s="100"/>
    </row>
    <row r="94" spans="2:5" x14ac:dyDescent="0.2">
      <c r="D94" s="107"/>
      <c r="E94" s="104"/>
    </row>
    <row r="95" spans="2:5" x14ac:dyDescent="0.2">
      <c r="D95" s="99"/>
      <c r="E95" s="100"/>
    </row>
    <row r="96" spans="2:5" x14ac:dyDescent="0.2">
      <c r="D96" s="107"/>
      <c r="E96" s="104"/>
    </row>
    <row r="97" spans="1:5" x14ac:dyDescent="0.2">
      <c r="D97" s="99"/>
      <c r="E97" s="100"/>
    </row>
    <row r="98" spans="1:5" x14ac:dyDescent="0.2">
      <c r="D98" s="99"/>
      <c r="E98" s="100"/>
    </row>
    <row r="99" spans="1:5" x14ac:dyDescent="0.2">
      <c r="D99" s="99"/>
      <c r="E99" s="100"/>
    </row>
    <row r="100" spans="1:5" x14ac:dyDescent="0.2">
      <c r="D100" s="99"/>
      <c r="E100" s="100"/>
    </row>
    <row r="101" spans="1:5" ht="28.5" customHeight="1" x14ac:dyDescent="0.2">
      <c r="A101" s="118"/>
      <c r="B101" s="118"/>
      <c r="C101" s="118"/>
      <c r="D101" s="119"/>
      <c r="E101" s="120"/>
    </row>
    <row r="102" spans="1:5" x14ac:dyDescent="0.2">
      <c r="C102" s="101"/>
      <c r="D102" s="99"/>
      <c r="E102" s="102"/>
    </row>
    <row r="103" spans="1:5" x14ac:dyDescent="0.2">
      <c r="D103" s="121"/>
      <c r="E103" s="122"/>
    </row>
    <row r="104" spans="1:5" x14ac:dyDescent="0.2">
      <c r="D104" s="99"/>
      <c r="E104" s="100"/>
    </row>
    <row r="105" spans="1:5" x14ac:dyDescent="0.2">
      <c r="D105" s="116"/>
      <c r="E105" s="117"/>
    </row>
    <row r="106" spans="1:5" x14ac:dyDescent="0.2">
      <c r="D106" s="116"/>
      <c r="E106" s="117"/>
    </row>
    <row r="107" spans="1:5" x14ac:dyDescent="0.2">
      <c r="D107" s="99"/>
      <c r="E107" s="100"/>
    </row>
    <row r="108" spans="1:5" x14ac:dyDescent="0.2">
      <c r="D108" s="107"/>
      <c r="E108" s="104"/>
    </row>
    <row r="109" spans="1:5" x14ac:dyDescent="0.2">
      <c r="D109" s="99"/>
      <c r="E109" s="100"/>
    </row>
    <row r="110" spans="1:5" x14ac:dyDescent="0.2">
      <c r="D110" s="99"/>
      <c r="E110" s="100"/>
    </row>
    <row r="111" spans="1:5" x14ac:dyDescent="0.2">
      <c r="D111" s="107"/>
      <c r="E111" s="104"/>
    </row>
    <row r="112" spans="1:5" x14ac:dyDescent="0.2">
      <c r="D112" s="99"/>
      <c r="E112" s="100"/>
    </row>
    <row r="113" spans="2:5" x14ac:dyDescent="0.2">
      <c r="D113" s="116"/>
      <c r="E113" s="117"/>
    </row>
    <row r="114" spans="2:5" x14ac:dyDescent="0.2">
      <c r="D114" s="107"/>
      <c r="E114" s="122"/>
    </row>
    <row r="115" spans="2:5" x14ac:dyDescent="0.2">
      <c r="D115" s="105"/>
      <c r="E115" s="117"/>
    </row>
    <row r="116" spans="2:5" x14ac:dyDescent="0.2">
      <c r="D116" s="107"/>
      <c r="E116" s="104"/>
    </row>
    <row r="117" spans="2:5" x14ac:dyDescent="0.2">
      <c r="D117" s="99"/>
      <c r="E117" s="100"/>
    </row>
    <row r="118" spans="2:5" x14ac:dyDescent="0.2">
      <c r="C118" s="101"/>
      <c r="D118" s="99"/>
      <c r="E118" s="102"/>
    </row>
    <row r="119" spans="2:5" x14ac:dyDescent="0.2">
      <c r="D119" s="105"/>
      <c r="E119" s="104"/>
    </row>
    <row r="120" spans="2:5" x14ac:dyDescent="0.2">
      <c r="D120" s="105"/>
      <c r="E120" s="117"/>
    </row>
    <row r="121" spans="2:5" x14ac:dyDescent="0.2">
      <c r="C121" s="101"/>
      <c r="D121" s="105"/>
      <c r="E121" s="123"/>
    </row>
    <row r="122" spans="2:5" x14ac:dyDescent="0.2">
      <c r="C122" s="101"/>
      <c r="D122" s="107"/>
      <c r="E122" s="108"/>
    </row>
    <row r="123" spans="2:5" x14ac:dyDescent="0.2">
      <c r="D123" s="99"/>
      <c r="E123" s="100"/>
    </row>
    <row r="124" spans="2:5" x14ac:dyDescent="0.2">
      <c r="D124" s="121"/>
      <c r="E124" s="124"/>
    </row>
    <row r="125" spans="2:5" ht="11.25" customHeight="1" x14ac:dyDescent="0.2">
      <c r="D125" s="116"/>
      <c r="E125" s="117"/>
    </row>
    <row r="126" spans="2:5" ht="24" customHeight="1" x14ac:dyDescent="0.2">
      <c r="B126" s="101"/>
      <c r="D126" s="116"/>
      <c r="E126" s="125"/>
    </row>
    <row r="127" spans="2:5" ht="15" customHeight="1" x14ac:dyDescent="0.2">
      <c r="C127" s="101"/>
      <c r="D127" s="116"/>
      <c r="E127" s="125"/>
    </row>
    <row r="128" spans="2:5" ht="11.25" customHeight="1" x14ac:dyDescent="0.2">
      <c r="D128" s="121"/>
      <c r="E128" s="122"/>
    </row>
    <row r="129" spans="1:5" x14ac:dyDescent="0.2">
      <c r="D129" s="116"/>
      <c r="E129" s="117"/>
    </row>
    <row r="130" spans="1:5" ht="13.5" customHeight="1" x14ac:dyDescent="0.2">
      <c r="B130" s="101"/>
      <c r="D130" s="116"/>
      <c r="E130" s="126"/>
    </row>
    <row r="131" spans="1:5" ht="12.75" customHeight="1" x14ac:dyDescent="0.2">
      <c r="C131" s="101"/>
      <c r="D131" s="116"/>
      <c r="E131" s="102"/>
    </row>
    <row r="132" spans="1:5" ht="12.75" customHeight="1" x14ac:dyDescent="0.2">
      <c r="C132" s="101"/>
      <c r="D132" s="107"/>
      <c r="E132" s="108"/>
    </row>
    <row r="133" spans="1:5" x14ac:dyDescent="0.2">
      <c r="D133" s="99"/>
      <c r="E133" s="100"/>
    </row>
    <row r="134" spans="1:5" x14ac:dyDescent="0.2">
      <c r="C134" s="101"/>
      <c r="D134" s="99"/>
      <c r="E134" s="123"/>
    </row>
    <row r="135" spans="1:5" x14ac:dyDescent="0.2">
      <c r="D135" s="121"/>
      <c r="E135" s="122"/>
    </row>
    <row r="136" spans="1:5" x14ac:dyDescent="0.2">
      <c r="D136" s="116"/>
      <c r="E136" s="117"/>
    </row>
    <row r="137" spans="1:5" x14ac:dyDescent="0.2">
      <c r="D137" s="99"/>
      <c r="E137" s="100"/>
    </row>
    <row r="138" spans="1:5" ht="19.5" customHeight="1" x14ac:dyDescent="0.2">
      <c r="A138" s="127"/>
      <c r="B138" s="128"/>
      <c r="C138" s="128"/>
      <c r="D138" s="128"/>
      <c r="E138" s="114"/>
    </row>
    <row r="139" spans="1:5" ht="15" customHeight="1" x14ac:dyDescent="0.2">
      <c r="A139" s="101"/>
      <c r="D139" s="113"/>
      <c r="E139" s="114"/>
    </row>
    <row r="140" spans="1:5" x14ac:dyDescent="0.2">
      <c r="A140" s="101"/>
      <c r="B140" s="101"/>
      <c r="D140" s="113"/>
      <c r="E140" s="102"/>
    </row>
    <row r="141" spans="1:5" x14ac:dyDescent="0.2">
      <c r="C141" s="101"/>
      <c r="D141" s="99"/>
      <c r="E141" s="114"/>
    </row>
    <row r="142" spans="1:5" x14ac:dyDescent="0.2">
      <c r="D142" s="103"/>
      <c r="E142" s="104"/>
    </row>
    <row r="143" spans="1:5" x14ac:dyDescent="0.2">
      <c r="B143" s="101"/>
      <c r="D143" s="99"/>
      <c r="E143" s="102"/>
    </row>
    <row r="144" spans="1:5" x14ac:dyDescent="0.2">
      <c r="C144" s="101"/>
      <c r="D144" s="99"/>
      <c r="E144" s="102"/>
    </row>
    <row r="145" spans="1:5" x14ac:dyDescent="0.2">
      <c r="D145" s="107"/>
      <c r="E145" s="108"/>
    </row>
    <row r="146" spans="1:5" ht="22.5" customHeight="1" x14ac:dyDescent="0.2">
      <c r="C146" s="101"/>
      <c r="D146" s="99"/>
      <c r="E146" s="118"/>
    </row>
    <row r="147" spans="1:5" x14ac:dyDescent="0.2">
      <c r="D147" s="99"/>
      <c r="E147" s="108"/>
    </row>
    <row r="148" spans="1:5" x14ac:dyDescent="0.2">
      <c r="B148" s="101"/>
      <c r="D148" s="105"/>
      <c r="E148" s="114"/>
    </row>
    <row r="149" spans="1:5" x14ac:dyDescent="0.2">
      <c r="C149" s="101"/>
      <c r="D149" s="105"/>
      <c r="E149" s="129"/>
    </row>
    <row r="150" spans="1:5" x14ac:dyDescent="0.2">
      <c r="D150" s="107"/>
      <c r="E150" s="104"/>
    </row>
    <row r="151" spans="1:5" ht="13.5" customHeight="1" x14ac:dyDescent="0.2">
      <c r="A151" s="101"/>
      <c r="D151" s="113"/>
      <c r="E151" s="114"/>
    </row>
    <row r="152" spans="1:5" ht="13.5" customHeight="1" x14ac:dyDescent="0.2">
      <c r="B152" s="101"/>
      <c r="D152" s="99"/>
      <c r="E152" s="114"/>
    </row>
    <row r="153" spans="1:5" ht="13.5" customHeight="1" x14ac:dyDescent="0.2">
      <c r="C153" s="101"/>
      <c r="D153" s="99"/>
      <c r="E153" s="102"/>
    </row>
    <row r="154" spans="1:5" x14ac:dyDescent="0.2">
      <c r="C154" s="101"/>
      <c r="D154" s="107"/>
      <c r="E154" s="104"/>
    </row>
    <row r="155" spans="1:5" x14ac:dyDescent="0.2">
      <c r="C155" s="101"/>
      <c r="D155" s="99"/>
      <c r="E155" s="102"/>
    </row>
    <row r="156" spans="1:5" x14ac:dyDescent="0.2">
      <c r="D156" s="121"/>
      <c r="E156" s="122"/>
    </row>
    <row r="157" spans="1:5" x14ac:dyDescent="0.2">
      <c r="C157" s="101"/>
      <c r="D157" s="105"/>
      <c r="E157" s="123"/>
    </row>
    <row r="158" spans="1:5" x14ac:dyDescent="0.2">
      <c r="C158" s="101"/>
      <c r="D158" s="107"/>
      <c r="E158" s="108"/>
    </row>
    <row r="159" spans="1:5" x14ac:dyDescent="0.2">
      <c r="D159" s="121"/>
      <c r="E159" s="130"/>
    </row>
    <row r="160" spans="1:5" x14ac:dyDescent="0.2">
      <c r="B160" s="101"/>
      <c r="D160" s="116"/>
      <c r="E160" s="126"/>
    </row>
    <row r="161" spans="1:5" x14ac:dyDescent="0.2">
      <c r="C161" s="101"/>
      <c r="D161" s="116"/>
      <c r="E161" s="102"/>
    </row>
    <row r="162" spans="1:5" x14ac:dyDescent="0.2">
      <c r="C162" s="101"/>
      <c r="D162" s="107"/>
      <c r="E162" s="108"/>
    </row>
    <row r="163" spans="1:5" x14ac:dyDescent="0.2">
      <c r="C163" s="101"/>
      <c r="D163" s="107"/>
      <c r="E163" s="108"/>
    </row>
    <row r="164" spans="1:5" x14ac:dyDescent="0.2">
      <c r="D164" s="99"/>
      <c r="E164" s="100"/>
    </row>
    <row r="165" spans="1:5" s="32" customFormat="1" ht="18" customHeight="1" x14ac:dyDescent="0.25">
      <c r="A165" s="131"/>
      <c r="B165" s="132"/>
      <c r="C165" s="132"/>
      <c r="D165" s="132"/>
      <c r="E165" s="132"/>
    </row>
    <row r="166" spans="1:5" ht="28.5" customHeight="1" x14ac:dyDescent="0.2">
      <c r="A166" s="118"/>
      <c r="B166" s="118"/>
      <c r="C166" s="118"/>
      <c r="D166" s="119"/>
      <c r="E166" s="120"/>
    </row>
    <row r="168" spans="1:5" ht="15.75" x14ac:dyDescent="0.2">
      <c r="A168" s="133"/>
      <c r="B168" s="101"/>
      <c r="C168" s="101"/>
      <c r="D168" s="134"/>
      <c r="E168" s="135"/>
    </row>
    <row r="169" spans="1:5" x14ac:dyDescent="0.2">
      <c r="A169" s="101"/>
      <c r="B169" s="101"/>
      <c r="C169" s="101"/>
      <c r="D169" s="134"/>
      <c r="E169" s="135"/>
    </row>
    <row r="170" spans="1:5" ht="17.25" customHeight="1" x14ac:dyDescent="0.2">
      <c r="A170" s="101"/>
      <c r="B170" s="101"/>
      <c r="C170" s="101"/>
      <c r="D170" s="134"/>
      <c r="E170" s="135"/>
    </row>
    <row r="171" spans="1:5" ht="13.5" customHeight="1" x14ac:dyDescent="0.2">
      <c r="A171" s="101"/>
      <c r="B171" s="101"/>
      <c r="C171" s="101"/>
      <c r="D171" s="134"/>
      <c r="E171" s="135"/>
    </row>
    <row r="172" spans="1:5" x14ac:dyDescent="0.2">
      <c r="A172" s="101"/>
      <c r="B172" s="101"/>
      <c r="C172" s="101"/>
      <c r="D172" s="134"/>
      <c r="E172" s="135"/>
    </row>
    <row r="173" spans="1:5" x14ac:dyDescent="0.2">
      <c r="A173" s="101"/>
      <c r="B173" s="101"/>
      <c r="C173" s="101"/>
    </row>
    <row r="174" spans="1:5" x14ac:dyDescent="0.2">
      <c r="A174" s="101"/>
      <c r="B174" s="101"/>
      <c r="C174" s="101"/>
      <c r="D174" s="134"/>
      <c r="E174" s="135"/>
    </row>
    <row r="175" spans="1:5" x14ac:dyDescent="0.2">
      <c r="A175" s="101"/>
      <c r="B175" s="101"/>
      <c r="C175" s="101"/>
      <c r="D175" s="134"/>
      <c r="E175" s="137"/>
    </row>
    <row r="176" spans="1:5" x14ac:dyDescent="0.2">
      <c r="A176" s="101"/>
      <c r="B176" s="101"/>
      <c r="C176" s="101"/>
      <c r="D176" s="134"/>
      <c r="E176" s="135"/>
    </row>
    <row r="177" spans="1:5" ht="22.5" customHeight="1" x14ac:dyDescent="0.2">
      <c r="A177" s="101"/>
      <c r="B177" s="101"/>
      <c r="C177" s="101"/>
      <c r="D177" s="134"/>
      <c r="E177" s="118"/>
    </row>
    <row r="178" spans="1:5" ht="22.5" customHeight="1" x14ac:dyDescent="0.2">
      <c r="D178" s="107"/>
      <c r="E178" s="138"/>
    </row>
  </sheetData>
  <mergeCells count="8">
    <mergeCell ref="B53:H53"/>
    <mergeCell ref="A165:E165"/>
    <mergeCell ref="A1:H1"/>
    <mergeCell ref="B3:H3"/>
    <mergeCell ref="B31:H31"/>
    <mergeCell ref="B35:H35"/>
    <mergeCell ref="B43:H43"/>
    <mergeCell ref="B45:H45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3" firstPageNumber="2" orientation="landscape" useFirstPageNumber="1" r:id="rId1"/>
  <headerFooter alignWithMargins="0">
    <oddFooter>&amp;R&amp;P</oddFooter>
  </headerFooter>
  <rowBreaks count="3" manualBreakCount="3">
    <brk id="34" max="7" man="1"/>
    <brk id="99" max="9" man="1"/>
    <brk id="16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2"/>
  <sheetViews>
    <sheetView view="pageBreakPreview" zoomScale="80" zoomScaleNormal="95" zoomScaleSheetLayoutView="80" workbookViewId="0">
      <selection activeCell="F22" sqref="F22"/>
    </sheetView>
  </sheetViews>
  <sheetFormatPr defaultRowHeight="15.75" x14ac:dyDescent="0.25"/>
  <cols>
    <col min="1" max="1" width="69" style="246" customWidth="1"/>
    <col min="2" max="2" width="60.140625" style="208" customWidth="1"/>
    <col min="3" max="3" width="12.85546875" style="141" bestFit="1" customWidth="1"/>
    <col min="4" max="4" width="12.28515625" style="161" bestFit="1" customWidth="1"/>
    <col min="5" max="5" width="12.28515625" style="161" customWidth="1"/>
    <col min="6" max="6" width="10.140625" style="141" bestFit="1" customWidth="1"/>
    <col min="7" max="7" width="9.85546875" style="141" customWidth="1"/>
    <col min="8" max="8" width="11.42578125" style="141" bestFit="1" customWidth="1"/>
    <col min="9" max="9" width="9.5703125" style="141" customWidth="1"/>
    <col min="10" max="10" width="18" style="141" customWidth="1"/>
    <col min="11" max="11" width="13.85546875" style="141" customWidth="1"/>
    <col min="12" max="12" width="16.7109375" style="142" hidden="1" customWidth="1"/>
    <col min="13" max="13" width="1.28515625" style="142" hidden="1" customWidth="1"/>
    <col min="14" max="16384" width="9.140625" style="142"/>
  </cols>
  <sheetData>
    <row r="1" spans="1:13" x14ac:dyDescent="0.25">
      <c r="A1" s="139" t="s">
        <v>34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3" ht="4.9000000000000004" customHeight="1" x14ac:dyDescent="0.2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3" hidden="1" x14ac:dyDescent="0.2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5"/>
    </row>
    <row r="4" spans="1:13" ht="9" hidden="1" customHeight="1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3" ht="20.100000000000001" customHeight="1" x14ac:dyDescent="0.25">
      <c r="A5" s="146" t="s">
        <v>35</v>
      </c>
      <c r="B5" s="147" t="s">
        <v>36</v>
      </c>
      <c r="C5" s="148"/>
      <c r="D5" s="149"/>
      <c r="E5" s="149"/>
      <c r="F5" s="150"/>
      <c r="G5" s="150"/>
      <c r="H5" s="150"/>
      <c r="I5" s="150"/>
      <c r="J5" s="145" t="s">
        <v>37</v>
      </c>
      <c r="K5" s="150"/>
    </row>
    <row r="6" spans="1:13" ht="20.100000000000001" customHeight="1" x14ac:dyDescent="0.25">
      <c r="A6" s="151" t="s">
        <v>38</v>
      </c>
      <c r="B6" s="152" t="s">
        <v>39</v>
      </c>
      <c r="C6" s="153"/>
      <c r="D6" s="154"/>
      <c r="E6" s="154"/>
      <c r="F6" s="155"/>
    </row>
    <row r="7" spans="1:13" ht="20.100000000000001" customHeight="1" x14ac:dyDescent="0.25">
      <c r="A7" s="151" t="s">
        <v>40</v>
      </c>
      <c r="B7" s="152" t="s">
        <v>41</v>
      </c>
      <c r="C7" s="153"/>
      <c r="D7" s="154"/>
      <c r="E7" s="154"/>
      <c r="F7" s="155"/>
    </row>
    <row r="8" spans="1:13" ht="20.100000000000001" customHeight="1" x14ac:dyDescent="0.25">
      <c r="A8" s="151" t="s">
        <v>42</v>
      </c>
      <c r="B8" s="152" t="s">
        <v>43</v>
      </c>
      <c r="C8" s="153"/>
      <c r="D8" s="154"/>
      <c r="E8" s="154"/>
      <c r="F8" s="155"/>
    </row>
    <row r="9" spans="1:13" ht="17.25" customHeight="1" x14ac:dyDescent="0.25">
      <c r="A9" s="156"/>
      <c r="B9" s="157"/>
      <c r="D9" s="158"/>
      <c r="E9" s="158"/>
    </row>
    <row r="10" spans="1:13" x14ac:dyDescent="0.25">
      <c r="A10" s="159" t="s">
        <v>44</v>
      </c>
      <c r="B10" s="160"/>
      <c r="F10" s="155"/>
      <c r="G10" s="155"/>
      <c r="H10" s="155"/>
      <c r="I10" s="155"/>
      <c r="J10" s="155"/>
      <c r="K10" s="155"/>
    </row>
    <row r="11" spans="1:13" ht="13.5" customHeight="1" x14ac:dyDescent="0.25">
      <c r="A11" s="162"/>
      <c r="B11" s="162"/>
      <c r="C11" s="162"/>
      <c r="D11" s="163"/>
      <c r="E11" s="163"/>
      <c r="F11" s="163"/>
      <c r="G11" s="163"/>
      <c r="H11" s="163"/>
      <c r="I11" s="163"/>
      <c r="J11" s="163"/>
      <c r="K11" s="164" t="s">
        <v>21</v>
      </c>
    </row>
    <row r="12" spans="1:13" s="172" customFormat="1" ht="47.25" customHeight="1" x14ac:dyDescent="0.25">
      <c r="A12" s="165" t="s">
        <v>45</v>
      </c>
      <c r="B12" s="166" t="s">
        <v>46</v>
      </c>
      <c r="C12" s="167" t="s">
        <v>47</v>
      </c>
      <c r="D12" s="168" t="s">
        <v>25</v>
      </c>
      <c r="E12" s="168"/>
      <c r="F12" s="169" t="s">
        <v>26</v>
      </c>
      <c r="G12" s="169" t="s">
        <v>27</v>
      </c>
      <c r="H12" s="169" t="s">
        <v>28</v>
      </c>
      <c r="I12" s="169" t="s">
        <v>48</v>
      </c>
      <c r="J12" s="170" t="s">
        <v>49</v>
      </c>
      <c r="K12" s="170" t="s">
        <v>50</v>
      </c>
      <c r="L12" s="171"/>
      <c r="M12" s="171"/>
    </row>
    <row r="13" spans="1:13" s="179" customFormat="1" ht="70.5" customHeight="1" x14ac:dyDescent="0.25">
      <c r="A13" s="173" t="s">
        <v>51</v>
      </c>
      <c r="B13" s="174"/>
      <c r="C13" s="175"/>
      <c r="D13" s="176" t="s">
        <v>52</v>
      </c>
      <c r="E13" s="177" t="s">
        <v>53</v>
      </c>
      <c r="F13" s="169"/>
      <c r="G13" s="169"/>
      <c r="H13" s="169"/>
      <c r="I13" s="169"/>
      <c r="J13" s="170"/>
      <c r="K13" s="170"/>
      <c r="L13" s="178" t="s">
        <v>54</v>
      </c>
      <c r="M13" s="178" t="s">
        <v>55</v>
      </c>
    </row>
    <row r="14" spans="1:13" x14ac:dyDescent="0.25">
      <c r="A14" s="180">
        <v>31</v>
      </c>
      <c r="B14" s="181" t="s">
        <v>56</v>
      </c>
      <c r="C14" s="182">
        <f t="shared" ref="C14:K14" si="0">SUM(C15:C17)</f>
        <v>8475000</v>
      </c>
      <c r="D14" s="182">
        <f t="shared" si="0"/>
        <v>76297</v>
      </c>
      <c r="E14" s="182">
        <f t="shared" si="0"/>
        <v>0</v>
      </c>
      <c r="F14" s="182">
        <f t="shared" si="0"/>
        <v>0</v>
      </c>
      <c r="G14" s="182">
        <f t="shared" si="0"/>
        <v>0</v>
      </c>
      <c r="H14" s="182">
        <f t="shared" si="0"/>
        <v>8389753</v>
      </c>
      <c r="I14" s="182">
        <f t="shared" si="0"/>
        <v>8950</v>
      </c>
      <c r="J14" s="182">
        <f t="shared" si="0"/>
        <v>0</v>
      </c>
      <c r="K14" s="182">
        <f t="shared" si="0"/>
        <v>0</v>
      </c>
      <c r="L14" s="183">
        <f>SUM(L15:L17)</f>
        <v>0</v>
      </c>
      <c r="M14" s="183">
        <f>SUM(M15:M17)</f>
        <v>0</v>
      </c>
    </row>
    <row r="15" spans="1:13" x14ac:dyDescent="0.25">
      <c r="A15" s="184">
        <v>311</v>
      </c>
      <c r="B15" s="185" t="s">
        <v>57</v>
      </c>
      <c r="C15" s="186">
        <f>SUM(D15:I15)</f>
        <v>6905000</v>
      </c>
      <c r="D15" s="187">
        <v>60833</v>
      </c>
      <c r="E15" s="187"/>
      <c r="F15" s="186"/>
      <c r="G15" s="186"/>
      <c r="H15" s="186">
        <v>6844167</v>
      </c>
      <c r="I15" s="186"/>
      <c r="J15" s="186"/>
      <c r="K15" s="186"/>
      <c r="L15" s="142">
        <v>0</v>
      </c>
      <c r="M15" s="142">
        <v>0</v>
      </c>
    </row>
    <row r="16" spans="1:13" x14ac:dyDescent="0.25">
      <c r="A16" s="184">
        <v>312</v>
      </c>
      <c r="B16" s="185" t="s">
        <v>58</v>
      </c>
      <c r="C16" s="186">
        <f>SUM(D16:I16)</f>
        <v>443000</v>
      </c>
      <c r="D16" s="187">
        <v>5000</v>
      </c>
      <c r="E16" s="187"/>
      <c r="F16" s="186"/>
      <c r="G16" s="186"/>
      <c r="H16" s="186">
        <v>429050</v>
      </c>
      <c r="I16" s="186">
        <v>8950</v>
      </c>
      <c r="J16" s="186"/>
      <c r="K16" s="186"/>
      <c r="L16" s="142">
        <v>0</v>
      </c>
      <c r="M16" s="142">
        <v>0</v>
      </c>
    </row>
    <row r="17" spans="1:13" x14ac:dyDescent="0.25">
      <c r="A17" s="184">
        <v>313</v>
      </c>
      <c r="B17" s="185" t="s">
        <v>59</v>
      </c>
      <c r="C17" s="186">
        <f>SUM(D17:I17)</f>
        <v>1127000</v>
      </c>
      <c r="D17" s="187">
        <v>10464</v>
      </c>
      <c r="E17" s="187"/>
      <c r="F17" s="186"/>
      <c r="G17" s="186"/>
      <c r="H17" s="186">
        <v>1116536</v>
      </c>
      <c r="I17" s="186"/>
      <c r="J17" s="186"/>
      <c r="K17" s="186"/>
    </row>
    <row r="18" spans="1:13" x14ac:dyDescent="0.25">
      <c r="A18" s="180">
        <v>32</v>
      </c>
      <c r="B18" s="181" t="s">
        <v>60</v>
      </c>
      <c r="C18" s="182">
        <f t="shared" ref="C18:K18" si="1">SUM(C19:C23)</f>
        <v>1064999.69</v>
      </c>
      <c r="D18" s="182">
        <f t="shared" si="1"/>
        <v>782880</v>
      </c>
      <c r="E18" s="182">
        <f t="shared" si="1"/>
        <v>0</v>
      </c>
      <c r="F18" s="182">
        <f t="shared" si="1"/>
        <v>117267.69</v>
      </c>
      <c r="G18" s="182">
        <f t="shared" si="1"/>
        <v>0</v>
      </c>
      <c r="H18" s="182">
        <f t="shared" si="1"/>
        <v>130329</v>
      </c>
      <c r="I18" s="182">
        <f t="shared" si="1"/>
        <v>34523</v>
      </c>
      <c r="J18" s="182">
        <f t="shared" si="1"/>
        <v>0</v>
      </c>
      <c r="K18" s="182">
        <f t="shared" si="1"/>
        <v>0</v>
      </c>
      <c r="L18" s="183">
        <f>SUM(L19:L23)</f>
        <v>0</v>
      </c>
      <c r="M18" s="183">
        <f>SUM(M19:M23)</f>
        <v>0</v>
      </c>
    </row>
    <row r="19" spans="1:13" x14ac:dyDescent="0.25">
      <c r="A19" s="184">
        <v>321</v>
      </c>
      <c r="B19" s="185" t="s">
        <v>61</v>
      </c>
      <c r="C19" s="186">
        <f>SUM(D19:I19)</f>
        <v>270000</v>
      </c>
      <c r="D19" s="187">
        <v>201397</v>
      </c>
      <c r="E19" s="187"/>
      <c r="F19" s="186">
        <v>50000</v>
      </c>
      <c r="G19" s="186"/>
      <c r="H19" s="186">
        <v>5857</v>
      </c>
      <c r="I19" s="186">
        <v>12746</v>
      </c>
      <c r="J19" s="186"/>
      <c r="K19" s="186"/>
      <c r="L19" s="142">
        <v>0</v>
      </c>
      <c r="M19" s="142">
        <v>0</v>
      </c>
    </row>
    <row r="20" spans="1:13" x14ac:dyDescent="0.25">
      <c r="A20" s="184">
        <v>322</v>
      </c>
      <c r="B20" s="185" t="s">
        <v>62</v>
      </c>
      <c r="C20" s="186">
        <f t="shared" ref="C20:C23" si="2">SUM(D20:I20)</f>
        <v>379999.69</v>
      </c>
      <c r="D20" s="187">
        <v>343620</v>
      </c>
      <c r="E20" s="187"/>
      <c r="F20" s="186">
        <v>33879.69</v>
      </c>
      <c r="G20" s="186"/>
      <c r="H20" s="186">
        <v>2500</v>
      </c>
      <c r="I20" s="186"/>
      <c r="J20" s="186"/>
      <c r="K20" s="186"/>
      <c r="L20" s="142">
        <v>0</v>
      </c>
      <c r="M20" s="142">
        <v>0</v>
      </c>
    </row>
    <row r="21" spans="1:13" x14ac:dyDescent="0.25">
      <c r="A21" s="184">
        <v>323</v>
      </c>
      <c r="B21" s="185" t="s">
        <v>63</v>
      </c>
      <c r="C21" s="186">
        <f t="shared" si="2"/>
        <v>315000</v>
      </c>
      <c r="D21" s="187">
        <v>226875</v>
      </c>
      <c r="E21" s="187"/>
      <c r="F21" s="186">
        <v>15125</v>
      </c>
      <c r="G21" s="186"/>
      <c r="H21" s="186">
        <v>73000</v>
      </c>
      <c r="I21" s="186"/>
      <c r="J21" s="186"/>
      <c r="K21" s="186"/>
      <c r="L21" s="142">
        <v>0</v>
      </c>
      <c r="M21" s="142">
        <v>0</v>
      </c>
    </row>
    <row r="22" spans="1:13" x14ac:dyDescent="0.25">
      <c r="A22" s="184">
        <v>324</v>
      </c>
      <c r="B22" s="185" t="s">
        <v>64</v>
      </c>
      <c r="C22" s="186">
        <f t="shared" si="2"/>
        <v>45000</v>
      </c>
      <c r="D22" s="187"/>
      <c r="E22" s="187"/>
      <c r="F22" s="186">
        <v>5275</v>
      </c>
      <c r="G22" s="186"/>
      <c r="H22" s="186">
        <v>36225</v>
      </c>
      <c r="I22" s="186">
        <v>3500</v>
      </c>
      <c r="J22" s="186"/>
      <c r="K22" s="186"/>
    </row>
    <row r="23" spans="1:13" x14ac:dyDescent="0.25">
      <c r="A23" s="184">
        <v>329</v>
      </c>
      <c r="B23" s="188" t="s">
        <v>65</v>
      </c>
      <c r="C23" s="186">
        <f t="shared" si="2"/>
        <v>55000</v>
      </c>
      <c r="D23" s="187">
        <v>10988</v>
      </c>
      <c r="E23" s="187"/>
      <c r="F23" s="186">
        <v>12988</v>
      </c>
      <c r="G23" s="186"/>
      <c r="H23" s="186">
        <v>12747</v>
      </c>
      <c r="I23" s="186">
        <v>18277</v>
      </c>
      <c r="J23" s="186"/>
      <c r="K23" s="186"/>
      <c r="L23" s="142">
        <v>0</v>
      </c>
      <c r="M23" s="142">
        <v>0</v>
      </c>
    </row>
    <row r="24" spans="1:13" x14ac:dyDescent="0.25">
      <c r="A24" s="180">
        <v>34</v>
      </c>
      <c r="B24" s="181" t="s">
        <v>66</v>
      </c>
      <c r="C24" s="182">
        <f>SUM(D24:K24)</f>
        <v>4000.23</v>
      </c>
      <c r="D24" s="182">
        <f t="shared" ref="D24:K24" si="3">D25</f>
        <v>0</v>
      </c>
      <c r="E24" s="182">
        <f t="shared" si="3"/>
        <v>187.23</v>
      </c>
      <c r="F24" s="182">
        <f t="shared" si="3"/>
        <v>3813</v>
      </c>
      <c r="G24" s="182">
        <f t="shared" si="3"/>
        <v>0</v>
      </c>
      <c r="H24" s="182">
        <f t="shared" si="3"/>
        <v>0</v>
      </c>
      <c r="I24" s="182">
        <f t="shared" si="3"/>
        <v>0</v>
      </c>
      <c r="J24" s="182">
        <f t="shared" si="3"/>
        <v>0</v>
      </c>
      <c r="K24" s="182">
        <f t="shared" si="3"/>
        <v>0</v>
      </c>
      <c r="L24" s="189">
        <f>SUM(L25:L25)</f>
        <v>0</v>
      </c>
      <c r="M24" s="190">
        <f>SUM(M25:M25)</f>
        <v>0</v>
      </c>
    </row>
    <row r="25" spans="1:13" x14ac:dyDescent="0.25">
      <c r="A25" s="184">
        <v>343</v>
      </c>
      <c r="B25" s="185" t="s">
        <v>67</v>
      </c>
      <c r="C25" s="186">
        <f>SUM(D25:K25)</f>
        <v>4000.23</v>
      </c>
      <c r="D25" s="187"/>
      <c r="E25" s="187">
        <v>187.23</v>
      </c>
      <c r="F25" s="186">
        <v>3813</v>
      </c>
      <c r="G25" s="186"/>
      <c r="H25" s="186"/>
      <c r="I25" s="186"/>
      <c r="J25" s="186"/>
      <c r="K25" s="186"/>
      <c r="L25" s="142">
        <v>0</v>
      </c>
      <c r="M25" s="142">
        <v>0</v>
      </c>
    </row>
    <row r="26" spans="1:13" x14ac:dyDescent="0.25">
      <c r="A26" s="184"/>
      <c r="B26" s="191" t="s">
        <v>68</v>
      </c>
      <c r="C26" s="182">
        <f t="shared" ref="C26:M26" si="4">C14+C18+C24</f>
        <v>9543999.9199999999</v>
      </c>
      <c r="D26" s="182">
        <f t="shared" si="4"/>
        <v>859177</v>
      </c>
      <c r="E26" s="182">
        <f t="shared" si="4"/>
        <v>187.23</v>
      </c>
      <c r="F26" s="182">
        <f t="shared" si="4"/>
        <v>121080.69</v>
      </c>
      <c r="G26" s="182">
        <f t="shared" si="4"/>
        <v>0</v>
      </c>
      <c r="H26" s="182">
        <f t="shared" si="4"/>
        <v>8520082</v>
      </c>
      <c r="I26" s="182">
        <f t="shared" si="4"/>
        <v>43473</v>
      </c>
      <c r="J26" s="182">
        <f t="shared" si="4"/>
        <v>0</v>
      </c>
      <c r="K26" s="182">
        <f t="shared" si="4"/>
        <v>0</v>
      </c>
      <c r="L26" s="182">
        <f t="shared" si="4"/>
        <v>0</v>
      </c>
      <c r="M26" s="182">
        <f t="shared" si="4"/>
        <v>0</v>
      </c>
    </row>
    <row r="27" spans="1:13" x14ac:dyDescent="0.25">
      <c r="A27" s="192"/>
      <c r="B27" s="193"/>
      <c r="C27" s="153"/>
      <c r="D27" s="194"/>
      <c r="E27" s="194"/>
      <c r="F27" s="155"/>
      <c r="G27" s="155"/>
      <c r="H27" s="155"/>
      <c r="I27" s="155"/>
      <c r="J27" s="155"/>
      <c r="K27" s="155"/>
      <c r="L27" s="183"/>
      <c r="M27" s="183"/>
    </row>
    <row r="28" spans="1:13" s="183" customFormat="1" x14ac:dyDescent="0.25">
      <c r="A28" s="195">
        <v>42</v>
      </c>
      <c r="B28" s="196" t="s">
        <v>69</v>
      </c>
      <c r="C28" s="182">
        <f>SUM(C29:C31)</f>
        <v>89700</v>
      </c>
      <c r="D28" s="182">
        <f t="shared" ref="D28:K28" si="5">SUM(D29:D31)</f>
        <v>0</v>
      </c>
      <c r="E28" s="182">
        <f t="shared" si="5"/>
        <v>0</v>
      </c>
      <c r="F28" s="182">
        <f t="shared" si="5"/>
        <v>88692</v>
      </c>
      <c r="G28" s="182">
        <f t="shared" si="5"/>
        <v>0</v>
      </c>
      <c r="H28" s="182">
        <f t="shared" si="5"/>
        <v>0</v>
      </c>
      <c r="I28" s="182">
        <f t="shared" si="5"/>
        <v>420</v>
      </c>
      <c r="J28" s="182">
        <f t="shared" si="5"/>
        <v>588</v>
      </c>
      <c r="K28" s="182">
        <f t="shared" si="5"/>
        <v>0</v>
      </c>
      <c r="L28" s="197">
        <f>L29</f>
        <v>65000</v>
      </c>
      <c r="M28" s="198">
        <f>M29</f>
        <v>65000</v>
      </c>
    </row>
    <row r="29" spans="1:13" x14ac:dyDescent="0.25">
      <c r="A29" s="184">
        <v>422</v>
      </c>
      <c r="B29" s="185" t="s">
        <v>70</v>
      </c>
      <c r="C29" s="186">
        <f>SUM(D29:K29)</f>
        <v>82350</v>
      </c>
      <c r="D29" s="187"/>
      <c r="E29" s="187"/>
      <c r="F29" s="186">
        <v>81762</v>
      </c>
      <c r="G29" s="186"/>
      <c r="H29" s="186"/>
      <c r="I29" s="186"/>
      <c r="J29" s="186">
        <v>588</v>
      </c>
      <c r="K29" s="186"/>
      <c r="L29" s="142">
        <v>65000</v>
      </c>
      <c r="M29" s="142">
        <v>65000</v>
      </c>
    </row>
    <row r="30" spans="1:13" x14ac:dyDescent="0.25">
      <c r="A30" s="184">
        <v>424</v>
      </c>
      <c r="B30" s="185" t="s">
        <v>71</v>
      </c>
      <c r="C30" s="186">
        <f t="shared" ref="C30:C33" si="6">SUM(D30:K30)</f>
        <v>1500</v>
      </c>
      <c r="D30" s="187"/>
      <c r="E30" s="187"/>
      <c r="F30" s="186">
        <v>1080</v>
      </c>
      <c r="G30" s="186"/>
      <c r="H30" s="186"/>
      <c r="I30" s="186">
        <v>420</v>
      </c>
      <c r="J30" s="186"/>
      <c r="K30" s="186"/>
    </row>
    <row r="31" spans="1:13" x14ac:dyDescent="0.25">
      <c r="A31" s="184">
        <v>426</v>
      </c>
      <c r="B31" s="185" t="s">
        <v>72</v>
      </c>
      <c r="C31" s="186">
        <f t="shared" si="6"/>
        <v>5850</v>
      </c>
      <c r="D31" s="187"/>
      <c r="E31" s="187"/>
      <c r="F31" s="186">
        <v>5850</v>
      </c>
      <c r="G31" s="186"/>
      <c r="H31" s="186"/>
      <c r="I31" s="186"/>
      <c r="J31" s="186"/>
      <c r="K31" s="186"/>
    </row>
    <row r="32" spans="1:13" x14ac:dyDescent="0.25">
      <c r="A32" s="180">
        <v>45</v>
      </c>
      <c r="B32" s="191" t="s">
        <v>73</v>
      </c>
      <c r="C32" s="182">
        <f>SUM(D32:K32)</f>
        <v>20000</v>
      </c>
      <c r="D32" s="199"/>
      <c r="E32" s="199"/>
      <c r="F32" s="182">
        <f>F33</f>
        <v>20000</v>
      </c>
      <c r="G32" s="182"/>
      <c r="H32" s="182"/>
      <c r="I32" s="182"/>
      <c r="J32" s="182"/>
      <c r="K32" s="182"/>
    </row>
    <row r="33" spans="1:13" x14ac:dyDescent="0.25">
      <c r="A33" s="184">
        <v>451</v>
      </c>
      <c r="B33" s="185" t="s">
        <v>73</v>
      </c>
      <c r="C33" s="186">
        <f t="shared" si="6"/>
        <v>20000</v>
      </c>
      <c r="D33" s="187"/>
      <c r="E33" s="187"/>
      <c r="F33" s="186">
        <v>20000</v>
      </c>
      <c r="G33" s="186"/>
      <c r="H33" s="186"/>
      <c r="I33" s="186"/>
      <c r="J33" s="186"/>
      <c r="K33" s="186"/>
    </row>
    <row r="34" spans="1:13" x14ac:dyDescent="0.25">
      <c r="A34" s="184"/>
      <c r="B34" s="200" t="s">
        <v>68</v>
      </c>
      <c r="C34" s="182">
        <f>C28+C32</f>
        <v>109700</v>
      </c>
      <c r="D34" s="182">
        <f t="shared" ref="D34:K34" si="7">D28+D32</f>
        <v>0</v>
      </c>
      <c r="E34" s="182">
        <f t="shared" si="7"/>
        <v>0</v>
      </c>
      <c r="F34" s="182">
        <f t="shared" si="7"/>
        <v>108692</v>
      </c>
      <c r="G34" s="182">
        <f t="shared" si="7"/>
        <v>0</v>
      </c>
      <c r="H34" s="182">
        <f t="shared" si="7"/>
        <v>0</v>
      </c>
      <c r="I34" s="182">
        <f t="shared" si="7"/>
        <v>420</v>
      </c>
      <c r="J34" s="182">
        <f t="shared" si="7"/>
        <v>588</v>
      </c>
      <c r="K34" s="182">
        <f t="shared" si="7"/>
        <v>0</v>
      </c>
      <c r="L34" s="201" t="e">
        <f>+#REF!+L28</f>
        <v>#REF!</v>
      </c>
      <c r="M34" s="201" t="e">
        <f>+#REF!+M28</f>
        <v>#REF!</v>
      </c>
    </row>
    <row r="35" spans="1:13" x14ac:dyDescent="0.25">
      <c r="A35" s="202" t="s">
        <v>74</v>
      </c>
      <c r="B35" s="203"/>
      <c r="C35" s="204">
        <f t="shared" ref="C35:K35" si="8">C26+C34</f>
        <v>9653699.9199999999</v>
      </c>
      <c r="D35" s="204">
        <f t="shared" si="8"/>
        <v>859177</v>
      </c>
      <c r="E35" s="204">
        <f t="shared" si="8"/>
        <v>187.23</v>
      </c>
      <c r="F35" s="204">
        <f t="shared" si="8"/>
        <v>229772.69</v>
      </c>
      <c r="G35" s="204">
        <f t="shared" si="8"/>
        <v>0</v>
      </c>
      <c r="H35" s="204">
        <f t="shared" si="8"/>
        <v>8520082</v>
      </c>
      <c r="I35" s="204">
        <f t="shared" si="8"/>
        <v>43893</v>
      </c>
      <c r="J35" s="204">
        <f t="shared" si="8"/>
        <v>588</v>
      </c>
      <c r="K35" s="204">
        <f t="shared" si="8"/>
        <v>0</v>
      </c>
      <c r="L35" s="205"/>
      <c r="M35" s="205"/>
    </row>
    <row r="36" spans="1:13" ht="16.5" customHeight="1" x14ac:dyDescent="0.25">
      <c r="A36" s="206"/>
      <c r="B36" s="207"/>
      <c r="C36" s="155"/>
      <c r="D36" s="194"/>
      <c r="E36" s="194"/>
      <c r="F36" s="155"/>
      <c r="G36" s="155"/>
      <c r="H36" s="155"/>
      <c r="I36" s="155"/>
      <c r="J36" s="155"/>
      <c r="K36" s="155"/>
    </row>
    <row r="37" spans="1:13" x14ac:dyDescent="0.25">
      <c r="A37" s="39" t="s">
        <v>17</v>
      </c>
      <c r="C37" s="209"/>
      <c r="D37" s="194"/>
      <c r="E37" s="194"/>
      <c r="F37" s="155"/>
      <c r="G37" s="155"/>
      <c r="H37" s="155"/>
      <c r="I37" s="155"/>
      <c r="J37" s="153" t="s">
        <v>75</v>
      </c>
      <c r="L37" s="210"/>
      <c r="M37" s="210"/>
    </row>
    <row r="38" spans="1:13" s="213" customFormat="1" ht="23.25" customHeight="1" x14ac:dyDescent="0.25">
      <c r="A38" s="211"/>
      <c r="B38" s="212"/>
      <c r="C38" s="153"/>
      <c r="D38" s="153"/>
      <c r="E38" s="153"/>
      <c r="F38" s="153"/>
      <c r="G38" s="153"/>
      <c r="H38" s="153" t="s">
        <v>76</v>
      </c>
      <c r="I38" s="153"/>
      <c r="J38" s="153" t="s">
        <v>19</v>
      </c>
      <c r="L38" s="214" t="s">
        <v>54</v>
      </c>
      <c r="M38" s="214" t="s">
        <v>55</v>
      </c>
    </row>
    <row r="39" spans="1:13" s="183" customFormat="1" ht="9" customHeight="1" x14ac:dyDescent="0.25">
      <c r="A39" s="211"/>
      <c r="B39" s="212"/>
      <c r="C39" s="153"/>
      <c r="D39" s="154"/>
      <c r="E39" s="154"/>
      <c r="F39" s="153"/>
      <c r="G39" s="153"/>
      <c r="H39" s="153"/>
      <c r="I39" s="153"/>
      <c r="J39" s="153"/>
      <c r="K39" s="153"/>
      <c r="L39" s="183">
        <f>SUM(L40:L51)</f>
        <v>312290</v>
      </c>
      <c r="M39" s="183">
        <f>SUM(M40:M51)</f>
        <v>343519</v>
      </c>
    </row>
    <row r="40" spans="1:13" hidden="1" x14ac:dyDescent="0.25">
      <c r="A40" s="215"/>
      <c r="B40" s="216"/>
      <c r="C40" s="217"/>
      <c r="D40" s="218"/>
      <c r="E40" s="218"/>
      <c r="F40" s="217"/>
      <c r="G40" s="217"/>
      <c r="H40" s="217"/>
      <c r="I40" s="217"/>
      <c r="J40" s="217"/>
      <c r="K40" s="217"/>
      <c r="L40" s="142">
        <v>15620</v>
      </c>
      <c r="M40" s="142">
        <v>17182</v>
      </c>
    </row>
    <row r="41" spans="1:13" x14ac:dyDescent="0.25">
      <c r="A41" s="215"/>
      <c r="B41" s="219"/>
      <c r="C41" s="217"/>
      <c r="D41" s="218"/>
      <c r="E41" s="218"/>
      <c r="F41" s="217"/>
      <c r="G41" s="217"/>
      <c r="H41" s="217"/>
      <c r="I41" s="217"/>
      <c r="J41" s="217"/>
      <c r="K41" s="217"/>
      <c r="L41" s="142">
        <v>52800</v>
      </c>
      <c r="M41" s="142">
        <v>58080</v>
      </c>
    </row>
    <row r="42" spans="1:13" x14ac:dyDescent="0.25">
      <c r="A42" s="215"/>
      <c r="B42" s="220"/>
      <c r="C42" s="217"/>
      <c r="D42" s="218"/>
      <c r="E42" s="218"/>
      <c r="F42" s="217"/>
      <c r="G42" s="217"/>
      <c r="H42" s="217"/>
      <c r="I42" s="217"/>
      <c r="J42" s="217"/>
      <c r="K42" s="217"/>
    </row>
    <row r="43" spans="1:13" x14ac:dyDescent="0.25">
      <c r="A43" s="215"/>
      <c r="B43" s="216"/>
      <c r="C43" s="217"/>
      <c r="D43" s="218"/>
      <c r="E43" s="218"/>
      <c r="F43" s="217"/>
      <c r="G43" s="217"/>
      <c r="H43" s="217"/>
      <c r="I43" s="217"/>
      <c r="J43" s="217"/>
      <c r="K43" s="217"/>
      <c r="L43" s="142">
        <v>68200</v>
      </c>
      <c r="M43" s="142">
        <v>75020</v>
      </c>
    </row>
    <row r="44" spans="1:13" x14ac:dyDescent="0.25">
      <c r="A44" s="215"/>
      <c r="B44" s="219"/>
      <c r="C44" s="217"/>
      <c r="D44" s="218"/>
      <c r="E44" s="218"/>
      <c r="F44" s="217"/>
      <c r="G44" s="217"/>
      <c r="H44" s="217"/>
      <c r="I44" s="217"/>
      <c r="J44" s="217"/>
      <c r="K44" s="217"/>
      <c r="L44" s="142">
        <v>16500</v>
      </c>
      <c r="M44" s="142">
        <v>18150</v>
      </c>
    </row>
    <row r="45" spans="1:13" x14ac:dyDescent="0.25">
      <c r="A45" s="215"/>
      <c r="B45" s="216"/>
      <c r="C45" s="217"/>
      <c r="D45" s="218"/>
      <c r="E45" s="218"/>
      <c r="F45" s="217"/>
      <c r="G45" s="217"/>
      <c r="H45" s="217"/>
      <c r="I45" s="217"/>
      <c r="J45" s="217"/>
      <c r="K45" s="217"/>
      <c r="L45" s="142">
        <v>5170</v>
      </c>
      <c r="M45" s="142">
        <v>5687</v>
      </c>
    </row>
    <row r="46" spans="1:13" x14ac:dyDescent="0.25">
      <c r="A46" s="215"/>
      <c r="B46" s="216"/>
      <c r="C46" s="217"/>
      <c r="D46" s="218"/>
      <c r="E46" s="218"/>
      <c r="F46" s="217"/>
      <c r="G46" s="217"/>
      <c r="H46" s="217"/>
      <c r="I46" s="217"/>
      <c r="J46" s="217"/>
      <c r="K46" s="217"/>
      <c r="L46" s="142">
        <v>92400</v>
      </c>
      <c r="M46" s="142">
        <v>101640</v>
      </c>
    </row>
    <row r="47" spans="1:13" x14ac:dyDescent="0.25">
      <c r="A47" s="215"/>
      <c r="B47" s="216"/>
      <c r="C47" s="217"/>
      <c r="D47" s="218"/>
      <c r="E47" s="218"/>
      <c r="F47" s="217"/>
      <c r="G47" s="217"/>
      <c r="H47" s="217"/>
      <c r="I47" s="217"/>
      <c r="J47" s="217"/>
      <c r="K47" s="217"/>
      <c r="L47" s="142">
        <v>51700</v>
      </c>
      <c r="M47" s="142">
        <v>56870</v>
      </c>
    </row>
    <row r="48" spans="1:13" x14ac:dyDescent="0.25">
      <c r="A48" s="215"/>
      <c r="B48" s="219"/>
      <c r="C48" s="217"/>
      <c r="D48" s="218"/>
      <c r="E48" s="218"/>
      <c r="F48" s="217"/>
      <c r="G48" s="217"/>
      <c r="H48" s="217"/>
      <c r="I48" s="217"/>
      <c r="J48" s="217"/>
      <c r="K48" s="217"/>
      <c r="L48" s="142">
        <v>440</v>
      </c>
      <c r="M48" s="142">
        <v>484</v>
      </c>
    </row>
    <row r="49" spans="1:13" x14ac:dyDescent="0.25">
      <c r="A49" s="215"/>
      <c r="B49" s="216"/>
      <c r="C49" s="217"/>
      <c r="D49" s="218"/>
      <c r="E49" s="218"/>
      <c r="F49" s="217"/>
      <c r="G49" s="217"/>
      <c r="H49" s="217"/>
      <c r="I49" s="217"/>
      <c r="J49" s="217"/>
      <c r="K49" s="217"/>
      <c r="L49" s="142">
        <v>4400</v>
      </c>
      <c r="M49" s="142">
        <v>4840</v>
      </c>
    </row>
    <row r="50" spans="1:13" x14ac:dyDescent="0.25">
      <c r="A50" s="215"/>
      <c r="B50" s="216"/>
      <c r="C50" s="217"/>
      <c r="D50" s="218"/>
      <c r="E50" s="218"/>
      <c r="F50" s="217"/>
      <c r="G50" s="217"/>
      <c r="H50" s="217"/>
      <c r="I50" s="217"/>
      <c r="J50" s="217"/>
      <c r="K50" s="217"/>
      <c r="L50" s="142">
        <v>3740</v>
      </c>
      <c r="M50" s="142">
        <v>4114</v>
      </c>
    </row>
    <row r="51" spans="1:13" x14ac:dyDescent="0.25">
      <c r="A51" s="215"/>
      <c r="B51" s="219"/>
      <c r="C51" s="217"/>
      <c r="D51" s="218"/>
      <c r="E51" s="218"/>
      <c r="F51" s="217"/>
      <c r="G51" s="217"/>
      <c r="H51" s="217"/>
      <c r="I51" s="217"/>
      <c r="J51" s="217"/>
      <c r="K51" s="217"/>
      <c r="L51" s="142">
        <v>1320</v>
      </c>
      <c r="M51" s="142">
        <v>1452</v>
      </c>
    </row>
    <row r="52" spans="1:13" ht="12" customHeight="1" x14ac:dyDescent="0.25">
      <c r="A52" s="215"/>
      <c r="B52" s="216"/>
      <c r="C52" s="217"/>
      <c r="D52" s="218"/>
      <c r="E52" s="218"/>
      <c r="F52" s="217"/>
      <c r="G52" s="217"/>
      <c r="H52" s="217"/>
      <c r="I52" s="217"/>
      <c r="J52" s="217"/>
      <c r="K52" s="217"/>
    </row>
    <row r="53" spans="1:13" x14ac:dyDescent="0.25">
      <c r="A53" s="215"/>
      <c r="B53" s="221"/>
      <c r="C53" s="222"/>
      <c r="D53" s="222"/>
      <c r="E53" s="222"/>
      <c r="F53" s="222"/>
      <c r="G53" s="222"/>
      <c r="H53" s="222"/>
      <c r="I53" s="222"/>
      <c r="J53" s="222"/>
      <c r="K53" s="222"/>
      <c r="L53" s="201" t="e">
        <f>#REF!+L39+#REF!</f>
        <v>#REF!</v>
      </c>
      <c r="M53" s="201" t="e">
        <f>#REF!+M39+#REF!</f>
        <v>#REF!</v>
      </c>
    </row>
    <row r="54" spans="1:13" x14ac:dyDescent="0.25">
      <c r="A54" s="223"/>
      <c r="B54" s="216"/>
      <c r="C54" s="217"/>
      <c r="D54" s="218"/>
      <c r="E54" s="218"/>
      <c r="F54" s="217"/>
      <c r="G54" s="217"/>
      <c r="H54" s="217"/>
      <c r="I54" s="217"/>
      <c r="J54" s="217"/>
      <c r="K54" s="217"/>
    </row>
    <row r="55" spans="1:13" x14ac:dyDescent="0.25">
      <c r="A55" s="215"/>
      <c r="B55" s="224"/>
      <c r="C55" s="222"/>
      <c r="D55" s="225"/>
      <c r="E55" s="225"/>
      <c r="F55" s="222"/>
      <c r="G55" s="222"/>
      <c r="H55" s="222"/>
      <c r="I55" s="222"/>
      <c r="J55" s="222"/>
      <c r="K55" s="222"/>
      <c r="L55" s="205"/>
      <c r="M55" s="205"/>
    </row>
    <row r="56" spans="1:13" ht="11.25" customHeight="1" x14ac:dyDescent="0.25">
      <c r="A56" s="215"/>
      <c r="B56" s="216"/>
      <c r="C56" s="217"/>
      <c r="D56" s="218"/>
      <c r="E56" s="218"/>
      <c r="F56" s="217"/>
      <c r="G56" s="217"/>
      <c r="H56" s="217"/>
      <c r="I56" s="217"/>
      <c r="J56" s="217"/>
      <c r="K56" s="217"/>
    </row>
    <row r="57" spans="1:13" ht="44.25" customHeight="1" x14ac:dyDescent="0.25">
      <c r="A57" s="226"/>
      <c r="B57" s="227"/>
      <c r="C57" s="222"/>
      <c r="D57" s="225"/>
      <c r="E57" s="225"/>
      <c r="F57" s="222"/>
      <c r="G57" s="222"/>
      <c r="H57" s="222"/>
      <c r="I57" s="222"/>
      <c r="J57" s="222"/>
      <c r="K57" s="222"/>
      <c r="L57" s="205"/>
      <c r="M57" s="205"/>
    </row>
    <row r="58" spans="1:13" x14ac:dyDescent="0.25">
      <c r="A58" s="215"/>
      <c r="B58" s="220"/>
      <c r="C58" s="217"/>
      <c r="D58" s="218"/>
      <c r="E58" s="218"/>
      <c r="F58" s="217"/>
      <c r="G58" s="222"/>
      <c r="H58" s="222"/>
      <c r="I58" s="222"/>
      <c r="J58" s="222"/>
      <c r="K58" s="222"/>
      <c r="L58" s="205"/>
      <c r="M58" s="205"/>
    </row>
    <row r="59" spans="1:13" x14ac:dyDescent="0.25">
      <c r="A59" s="215"/>
      <c r="B59" s="220"/>
      <c r="C59" s="217"/>
      <c r="D59" s="218"/>
      <c r="E59" s="218"/>
      <c r="F59" s="217"/>
      <c r="G59" s="222"/>
      <c r="H59" s="222"/>
      <c r="I59" s="222"/>
      <c r="J59" s="222"/>
      <c r="K59" s="222"/>
      <c r="L59" s="205"/>
      <c r="M59" s="205"/>
    </row>
    <row r="60" spans="1:13" ht="11.25" customHeight="1" x14ac:dyDescent="0.25">
      <c r="A60" s="215"/>
      <c r="B60" s="220"/>
      <c r="C60" s="222"/>
      <c r="D60" s="225"/>
      <c r="E60" s="225"/>
      <c r="F60" s="222"/>
      <c r="G60" s="222"/>
      <c r="H60" s="222"/>
      <c r="I60" s="222"/>
      <c r="J60" s="222"/>
      <c r="K60" s="222"/>
      <c r="L60" s="205"/>
      <c r="M60" s="205"/>
    </row>
    <row r="61" spans="1:13" x14ac:dyDescent="0.25">
      <c r="A61" s="228"/>
      <c r="B61" s="224"/>
      <c r="C61" s="222"/>
      <c r="D61" s="222"/>
      <c r="E61" s="222"/>
      <c r="F61" s="222"/>
      <c r="G61" s="222"/>
      <c r="H61" s="222"/>
      <c r="I61" s="222"/>
      <c r="J61" s="229"/>
      <c r="K61" s="229"/>
      <c r="L61" s="205"/>
      <c r="M61" s="205"/>
    </row>
    <row r="62" spans="1:13" x14ac:dyDescent="0.25">
      <c r="A62" s="230"/>
      <c r="B62" s="230"/>
      <c r="C62" s="222"/>
      <c r="D62" s="222"/>
      <c r="E62" s="222"/>
      <c r="F62" s="222"/>
      <c r="G62" s="222"/>
      <c r="H62" s="222"/>
      <c r="I62" s="222"/>
      <c r="J62" s="222"/>
      <c r="K62" s="222"/>
      <c r="L62" s="205"/>
      <c r="M62" s="205"/>
    </row>
    <row r="63" spans="1:13" ht="12.75" customHeight="1" x14ac:dyDescent="0.25">
      <c r="A63" s="215"/>
      <c r="B63" s="223"/>
      <c r="C63" s="222"/>
      <c r="D63" s="215"/>
      <c r="E63" s="215"/>
      <c r="F63" s="222"/>
      <c r="G63" s="222"/>
      <c r="H63" s="222"/>
      <c r="I63" s="222"/>
      <c r="J63" s="222"/>
      <c r="K63" s="222"/>
      <c r="L63" s="205"/>
      <c r="M63" s="205"/>
    </row>
    <row r="64" spans="1:13" x14ac:dyDescent="0.25">
      <c r="A64" s="231"/>
      <c r="B64" s="231"/>
      <c r="C64" s="222"/>
      <c r="D64" s="225"/>
      <c r="E64" s="225"/>
      <c r="F64" s="222"/>
      <c r="G64" s="222"/>
      <c r="H64" s="222"/>
      <c r="I64" s="222"/>
      <c r="J64" s="222"/>
      <c r="K64" s="222"/>
    </row>
    <row r="65" spans="1:13" x14ac:dyDescent="0.2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10"/>
      <c r="M65" s="210"/>
    </row>
    <row r="66" spans="1:13" s="213" customFormat="1" ht="93.75" customHeight="1" x14ac:dyDescent="0.25">
      <c r="A66" s="232"/>
      <c r="B66" s="233"/>
      <c r="C66" s="234"/>
      <c r="D66" s="235"/>
      <c r="E66" s="235"/>
      <c r="F66" s="236"/>
      <c r="G66" s="236"/>
      <c r="H66" s="236"/>
      <c r="I66" s="236"/>
      <c r="J66" s="237"/>
      <c r="K66" s="237"/>
      <c r="L66" s="214" t="s">
        <v>54</v>
      </c>
      <c r="M66" s="214" t="s">
        <v>55</v>
      </c>
    </row>
    <row r="67" spans="1:13" s="183" customFormat="1" x14ac:dyDescent="0.25">
      <c r="A67" s="226"/>
      <c r="B67" s="223"/>
      <c r="C67" s="222"/>
      <c r="D67" s="222"/>
      <c r="E67" s="222"/>
      <c r="F67" s="222"/>
      <c r="G67" s="222"/>
      <c r="H67" s="222"/>
      <c r="I67" s="222"/>
      <c r="J67" s="222"/>
      <c r="K67" s="222"/>
      <c r="L67" s="183">
        <f>SUM(L68:L80)</f>
        <v>93825</v>
      </c>
      <c r="M67" s="183">
        <f>SUM(M68:M80)</f>
        <v>103207.5</v>
      </c>
    </row>
    <row r="68" spans="1:13" x14ac:dyDescent="0.25">
      <c r="A68" s="215"/>
      <c r="B68" s="216"/>
      <c r="C68" s="217"/>
      <c r="D68" s="218"/>
      <c r="E68" s="218"/>
      <c r="F68" s="217"/>
      <c r="G68" s="217"/>
      <c r="H68" s="217"/>
      <c r="I68" s="217"/>
      <c r="J68" s="217"/>
      <c r="K68" s="217"/>
      <c r="L68" s="142">
        <v>3550</v>
      </c>
      <c r="M68" s="142">
        <v>3905</v>
      </c>
    </row>
    <row r="69" spans="1:13" x14ac:dyDescent="0.25">
      <c r="A69" s="215"/>
      <c r="B69" s="219"/>
      <c r="C69" s="217"/>
      <c r="D69" s="218"/>
      <c r="E69" s="218"/>
      <c r="F69" s="217"/>
      <c r="G69" s="217"/>
      <c r="H69" s="217"/>
      <c r="I69" s="217"/>
      <c r="J69" s="217"/>
      <c r="K69" s="217"/>
      <c r="L69" s="142">
        <v>12000</v>
      </c>
      <c r="M69" s="142">
        <v>13200</v>
      </c>
    </row>
    <row r="70" spans="1:13" x14ac:dyDescent="0.25">
      <c r="A70" s="215"/>
      <c r="B70" s="220"/>
      <c r="C70" s="217"/>
      <c r="D70" s="218"/>
      <c r="E70" s="218"/>
      <c r="F70" s="217"/>
      <c r="G70" s="217"/>
      <c r="H70" s="217"/>
      <c r="I70" s="217"/>
      <c r="J70" s="217"/>
      <c r="K70" s="217"/>
    </row>
    <row r="71" spans="1:13" x14ac:dyDescent="0.25">
      <c r="A71" s="215"/>
      <c r="B71" s="216"/>
      <c r="C71" s="217"/>
      <c r="D71" s="218"/>
      <c r="E71" s="218"/>
      <c r="F71" s="217"/>
      <c r="G71" s="217"/>
      <c r="H71" s="217"/>
      <c r="I71" s="217"/>
      <c r="J71" s="217"/>
      <c r="K71" s="217"/>
      <c r="L71" s="142">
        <v>15500</v>
      </c>
      <c r="M71" s="142">
        <v>17050</v>
      </c>
    </row>
    <row r="72" spans="1:13" x14ac:dyDescent="0.25">
      <c r="A72" s="215"/>
      <c r="B72" s="219"/>
      <c r="C72" s="217"/>
      <c r="D72" s="218"/>
      <c r="E72" s="218"/>
      <c r="F72" s="217"/>
      <c r="G72" s="217"/>
      <c r="H72" s="217"/>
      <c r="I72" s="217"/>
      <c r="J72" s="217"/>
      <c r="K72" s="217"/>
      <c r="L72" s="142">
        <v>3750</v>
      </c>
      <c r="M72" s="142">
        <v>4125</v>
      </c>
    </row>
    <row r="73" spans="1:13" x14ac:dyDescent="0.25">
      <c r="A73" s="215"/>
      <c r="B73" s="216"/>
      <c r="C73" s="217"/>
      <c r="D73" s="218"/>
      <c r="E73" s="218"/>
      <c r="F73" s="217"/>
      <c r="G73" s="217"/>
      <c r="H73" s="217"/>
      <c r="I73" s="217"/>
      <c r="J73" s="217"/>
      <c r="K73" s="217"/>
      <c r="L73" s="142">
        <v>1175</v>
      </c>
      <c r="M73" s="142">
        <v>1292.5</v>
      </c>
    </row>
    <row r="74" spans="1:13" x14ac:dyDescent="0.25">
      <c r="A74" s="215"/>
      <c r="B74" s="216"/>
      <c r="C74" s="217"/>
      <c r="D74" s="218"/>
      <c r="E74" s="218"/>
      <c r="F74" s="217"/>
      <c r="G74" s="217"/>
      <c r="H74" s="217"/>
      <c r="I74" s="217"/>
      <c r="J74" s="217"/>
      <c r="K74" s="217"/>
      <c r="L74" s="142">
        <v>15500</v>
      </c>
      <c r="M74" s="142">
        <v>17050</v>
      </c>
    </row>
    <row r="75" spans="1:13" x14ac:dyDescent="0.25">
      <c r="A75" s="215"/>
      <c r="B75" s="216"/>
      <c r="C75" s="217"/>
      <c r="D75" s="218"/>
      <c r="E75" s="218"/>
      <c r="F75" s="217"/>
      <c r="G75" s="217"/>
      <c r="H75" s="217"/>
      <c r="I75" s="217"/>
      <c r="J75" s="217"/>
      <c r="K75" s="217"/>
      <c r="L75" s="142">
        <v>21000</v>
      </c>
      <c r="M75" s="142">
        <v>23100</v>
      </c>
    </row>
    <row r="76" spans="1:13" x14ac:dyDescent="0.25">
      <c r="A76" s="215"/>
      <c r="B76" s="216"/>
      <c r="C76" s="217"/>
      <c r="D76" s="218"/>
      <c r="E76" s="218"/>
      <c r="F76" s="217"/>
      <c r="G76" s="217"/>
      <c r="H76" s="217"/>
      <c r="I76" s="217"/>
      <c r="J76" s="217"/>
      <c r="K76" s="217"/>
      <c r="L76" s="142">
        <v>11750</v>
      </c>
      <c r="M76" s="142">
        <v>12925</v>
      </c>
    </row>
    <row r="77" spans="1:13" x14ac:dyDescent="0.25">
      <c r="A77" s="215"/>
      <c r="B77" s="216"/>
      <c r="C77" s="217"/>
      <c r="D77" s="218"/>
      <c r="E77" s="218"/>
      <c r="F77" s="217"/>
      <c r="G77" s="217"/>
      <c r="H77" s="217"/>
      <c r="I77" s="217"/>
      <c r="J77" s="217"/>
      <c r="K77" s="217"/>
      <c r="L77" s="142">
        <v>6500</v>
      </c>
      <c r="M77" s="142">
        <v>7150</v>
      </c>
    </row>
    <row r="78" spans="1:13" x14ac:dyDescent="0.25">
      <c r="A78" s="215"/>
      <c r="B78" s="216"/>
      <c r="C78" s="217"/>
      <c r="D78" s="218"/>
      <c r="E78" s="218"/>
      <c r="F78" s="217"/>
      <c r="G78" s="217"/>
      <c r="H78" s="217"/>
      <c r="I78" s="217"/>
      <c r="J78" s="217"/>
      <c r="K78" s="217"/>
      <c r="L78" s="142">
        <v>1250</v>
      </c>
      <c r="M78" s="142">
        <v>1375</v>
      </c>
    </row>
    <row r="79" spans="1:13" x14ac:dyDescent="0.25">
      <c r="A79" s="215"/>
      <c r="B79" s="216"/>
      <c r="C79" s="217"/>
      <c r="D79" s="218"/>
      <c r="E79" s="218"/>
      <c r="F79" s="217"/>
      <c r="G79" s="217"/>
      <c r="H79" s="217"/>
      <c r="I79" s="217"/>
      <c r="J79" s="217"/>
      <c r="K79" s="217"/>
      <c r="L79" s="142">
        <v>1000</v>
      </c>
      <c r="M79" s="142">
        <v>1100</v>
      </c>
    </row>
    <row r="80" spans="1:13" x14ac:dyDescent="0.25">
      <c r="A80" s="215"/>
      <c r="B80" s="216"/>
      <c r="C80" s="217"/>
      <c r="D80" s="218"/>
      <c r="E80" s="218"/>
      <c r="F80" s="217"/>
      <c r="G80" s="217"/>
      <c r="H80" s="217"/>
      <c r="I80" s="217"/>
      <c r="J80" s="217"/>
      <c r="K80" s="217"/>
      <c r="L80" s="142">
        <v>850</v>
      </c>
      <c r="M80" s="142">
        <v>935</v>
      </c>
    </row>
    <row r="81" spans="1:13" ht="11.25" customHeight="1" x14ac:dyDescent="0.25">
      <c r="A81" s="215"/>
      <c r="B81" s="216"/>
      <c r="C81" s="217"/>
      <c r="D81" s="218"/>
      <c r="E81" s="218"/>
      <c r="F81" s="217"/>
      <c r="G81" s="217"/>
      <c r="H81" s="217"/>
      <c r="I81" s="217"/>
      <c r="J81" s="217"/>
      <c r="K81" s="217"/>
    </row>
    <row r="82" spans="1:13" x14ac:dyDescent="0.25">
      <c r="A82" s="215"/>
      <c r="B82" s="221"/>
      <c r="C82" s="225"/>
      <c r="D82" s="225"/>
      <c r="E82" s="225"/>
      <c r="F82" s="222"/>
      <c r="G82" s="222"/>
      <c r="H82" s="222"/>
      <c r="I82" s="222"/>
      <c r="J82" s="222"/>
      <c r="K82" s="222"/>
      <c r="L82" s="201" t="e">
        <f>#REF!+L67+#REF!</f>
        <v>#REF!</v>
      </c>
      <c r="M82" s="201" t="e">
        <f>#REF!+M67+#REF!</f>
        <v>#REF!</v>
      </c>
    </row>
    <row r="83" spans="1:13" ht="12.75" customHeight="1" x14ac:dyDescent="0.25">
      <c r="A83" s="215"/>
      <c r="B83" s="221"/>
      <c r="C83" s="222"/>
      <c r="D83" s="225"/>
      <c r="E83" s="225"/>
      <c r="F83" s="222"/>
      <c r="G83" s="222"/>
      <c r="H83" s="222"/>
      <c r="I83" s="222"/>
      <c r="J83" s="222"/>
      <c r="K83" s="222"/>
      <c r="L83" s="205"/>
      <c r="M83" s="205"/>
    </row>
    <row r="84" spans="1:13" x14ac:dyDescent="0.25">
      <c r="A84" s="238"/>
      <c r="B84" s="221"/>
      <c r="C84" s="222"/>
      <c r="D84" s="225"/>
      <c r="E84" s="225"/>
      <c r="F84" s="222"/>
      <c r="G84" s="222"/>
      <c r="H84" s="222"/>
      <c r="I84" s="222"/>
      <c r="J84" s="222"/>
      <c r="K84" s="222"/>
      <c r="L84" s="205"/>
      <c r="M84" s="205"/>
    </row>
    <row r="85" spans="1:13" ht="13.5" customHeight="1" x14ac:dyDescent="0.25">
      <c r="A85" s="215"/>
      <c r="B85" s="221"/>
      <c r="C85" s="222"/>
      <c r="D85" s="225"/>
      <c r="E85" s="225"/>
      <c r="F85" s="222"/>
      <c r="G85" s="222"/>
      <c r="H85" s="222"/>
      <c r="I85" s="222"/>
      <c r="J85" s="222"/>
      <c r="K85" s="222"/>
      <c r="L85" s="205"/>
      <c r="M85" s="205"/>
    </row>
    <row r="86" spans="1:13" ht="64.5" customHeight="1" x14ac:dyDescent="0.25">
      <c r="A86" s="226"/>
      <c r="B86" s="227"/>
      <c r="C86" s="222"/>
      <c r="D86" s="225"/>
      <c r="E86" s="225"/>
      <c r="F86" s="222"/>
      <c r="G86" s="222"/>
      <c r="H86" s="222"/>
      <c r="I86" s="222"/>
      <c r="J86" s="222"/>
      <c r="K86" s="222"/>
      <c r="L86" s="205"/>
      <c r="M86" s="205"/>
    </row>
    <row r="87" spans="1:13" ht="16.5" customHeight="1" x14ac:dyDescent="0.25">
      <c r="A87" s="215"/>
      <c r="B87" s="221"/>
      <c r="C87" s="217"/>
      <c r="D87" s="225"/>
      <c r="E87" s="225"/>
      <c r="F87" s="222"/>
      <c r="G87" s="222"/>
      <c r="H87" s="222"/>
      <c r="I87" s="217"/>
      <c r="J87" s="222"/>
      <c r="K87" s="222"/>
      <c r="L87" s="205"/>
      <c r="M87" s="205"/>
    </row>
    <row r="88" spans="1:13" ht="10.5" customHeight="1" x14ac:dyDescent="0.25">
      <c r="A88" s="226"/>
      <c r="B88" s="221"/>
      <c r="C88" s="222"/>
      <c r="D88" s="225"/>
      <c r="E88" s="225"/>
      <c r="F88" s="222"/>
      <c r="G88" s="222"/>
      <c r="H88" s="222"/>
      <c r="I88" s="222"/>
      <c r="J88" s="222"/>
      <c r="K88" s="222"/>
      <c r="L88" s="205"/>
      <c r="M88" s="205"/>
    </row>
    <row r="89" spans="1:13" ht="13.5" customHeight="1" x14ac:dyDescent="0.25">
      <c r="A89" s="224"/>
      <c r="B89" s="224"/>
      <c r="C89" s="222"/>
      <c r="D89" s="222"/>
      <c r="E89" s="222"/>
      <c r="F89" s="222"/>
      <c r="G89" s="222"/>
      <c r="H89" s="222"/>
      <c r="I89" s="222"/>
      <c r="J89" s="222"/>
      <c r="K89" s="222"/>
      <c r="L89" s="205"/>
      <c r="M89" s="205"/>
    </row>
    <row r="90" spans="1:13" x14ac:dyDescent="0.25">
      <c r="A90" s="230"/>
      <c r="B90" s="230"/>
      <c r="C90" s="222"/>
      <c r="D90" s="222"/>
      <c r="E90" s="222"/>
      <c r="F90" s="222"/>
      <c r="G90" s="222"/>
      <c r="H90" s="222"/>
      <c r="I90" s="222"/>
      <c r="J90" s="222"/>
      <c r="K90" s="222"/>
      <c r="L90" s="205"/>
      <c r="M90" s="205"/>
    </row>
    <row r="91" spans="1:13" ht="13.5" customHeight="1" x14ac:dyDescent="0.25">
      <c r="A91" s="192"/>
      <c r="B91" s="239"/>
      <c r="C91" s="153"/>
      <c r="D91" s="153"/>
      <c r="E91" s="153"/>
      <c r="F91" s="153"/>
      <c r="G91" s="153"/>
      <c r="H91" s="153"/>
      <c r="I91" s="153"/>
      <c r="J91" s="153"/>
      <c r="K91" s="153"/>
      <c r="L91" s="205"/>
      <c r="M91" s="205"/>
    </row>
    <row r="92" spans="1:13" s="244" customFormat="1" x14ac:dyDescent="0.25">
      <c r="A92" s="240"/>
      <c r="B92" s="241"/>
      <c r="C92" s="241"/>
      <c r="D92" s="242"/>
      <c r="E92" s="242"/>
      <c r="F92" s="243"/>
      <c r="G92" s="243"/>
      <c r="H92" s="155"/>
      <c r="I92" s="155"/>
      <c r="J92" s="155"/>
      <c r="K92" s="155"/>
    </row>
    <row r="93" spans="1:13" s="244" customFormat="1" x14ac:dyDescent="0.25">
      <c r="A93" s="240"/>
      <c r="B93" s="241"/>
      <c r="C93" s="241"/>
      <c r="D93" s="242"/>
      <c r="E93" s="242"/>
      <c r="F93" s="155"/>
      <c r="G93" s="155"/>
      <c r="H93" s="155"/>
      <c r="I93" s="155"/>
      <c r="J93" s="155"/>
      <c r="K93" s="155"/>
    </row>
    <row r="94" spans="1:13" s="244" customFormat="1" x14ac:dyDescent="0.25">
      <c r="A94" s="240"/>
      <c r="B94" s="209"/>
      <c r="C94" s="209"/>
      <c r="D94" s="194"/>
      <c r="E94" s="194"/>
      <c r="F94" s="155"/>
      <c r="G94" s="155"/>
      <c r="H94" s="155"/>
      <c r="I94" s="155"/>
      <c r="J94" s="155"/>
      <c r="K94" s="155"/>
    </row>
    <row r="95" spans="1:13" s="244" customFormat="1" x14ac:dyDescent="0.25">
      <c r="A95" s="211"/>
      <c r="B95" s="209"/>
      <c r="C95" s="209"/>
      <c r="D95" s="194"/>
      <c r="E95" s="194"/>
      <c r="F95" s="155"/>
      <c r="G95" s="155"/>
      <c r="H95" s="155"/>
      <c r="I95" s="155"/>
      <c r="J95" s="155"/>
      <c r="K95" s="153"/>
    </row>
    <row r="96" spans="1:13" s="244" customFormat="1" x14ac:dyDescent="0.25">
      <c r="A96" s="211"/>
      <c r="B96" s="193"/>
      <c r="C96" s="155"/>
      <c r="D96" s="153"/>
      <c r="E96" s="153"/>
      <c r="F96" s="155"/>
      <c r="G96" s="153"/>
      <c r="H96" s="153"/>
      <c r="I96" s="153"/>
      <c r="J96" s="155"/>
      <c r="K96" s="155"/>
    </row>
    <row r="97" spans="1:11" s="244" customFormat="1" x14ac:dyDescent="0.25">
      <c r="A97" s="211"/>
      <c r="B97" s="193"/>
      <c r="C97" s="155"/>
      <c r="D97" s="194"/>
      <c r="E97" s="194"/>
      <c r="F97" s="155"/>
      <c r="G97" s="155"/>
      <c r="H97" s="155"/>
      <c r="I97" s="155"/>
      <c r="J97" s="155"/>
      <c r="K97" s="155"/>
    </row>
    <row r="98" spans="1:11" s="244" customFormat="1" x14ac:dyDescent="0.25">
      <c r="A98" s="245"/>
      <c r="B98" s="193"/>
      <c r="C98" s="155"/>
      <c r="D98" s="194"/>
      <c r="E98" s="194"/>
      <c r="F98" s="155"/>
      <c r="G98" s="155"/>
      <c r="H98" s="155"/>
      <c r="I98" s="155"/>
      <c r="J98" s="155"/>
      <c r="K98" s="155"/>
    </row>
    <row r="99" spans="1:11" s="244" customFormat="1" x14ac:dyDescent="0.25">
      <c r="A99" s="245"/>
      <c r="B99" s="193"/>
      <c r="C99" s="155"/>
      <c r="D99" s="194"/>
      <c r="E99" s="194"/>
      <c r="F99" s="155"/>
      <c r="G99" s="155"/>
      <c r="H99" s="155"/>
      <c r="I99" s="155"/>
      <c r="J99" s="155"/>
      <c r="K99" s="155"/>
    </row>
    <row r="100" spans="1:11" s="244" customFormat="1" x14ac:dyDescent="0.25">
      <c r="A100" s="245"/>
      <c r="B100" s="193"/>
      <c r="C100" s="155"/>
      <c r="D100" s="194"/>
      <c r="E100" s="194"/>
      <c r="F100" s="155"/>
      <c r="G100" s="155"/>
      <c r="H100" s="155"/>
      <c r="I100" s="155"/>
      <c r="J100" s="155"/>
      <c r="K100" s="155"/>
    </row>
    <row r="101" spans="1:11" s="244" customFormat="1" x14ac:dyDescent="0.25">
      <c r="A101" s="245"/>
      <c r="B101" s="193"/>
      <c r="C101" s="155"/>
      <c r="D101" s="194"/>
      <c r="E101" s="194"/>
      <c r="F101" s="155"/>
      <c r="G101" s="155"/>
      <c r="H101" s="155"/>
      <c r="I101" s="155"/>
      <c r="J101" s="155"/>
      <c r="K101" s="155"/>
    </row>
    <row r="102" spans="1:11" s="244" customFormat="1" x14ac:dyDescent="0.25">
      <c r="A102" s="245"/>
      <c r="B102" s="193"/>
      <c r="C102" s="155"/>
      <c r="D102" s="194"/>
      <c r="E102" s="194"/>
      <c r="F102" s="155"/>
      <c r="G102" s="155"/>
      <c r="H102" s="155"/>
      <c r="I102" s="155"/>
      <c r="J102" s="155"/>
      <c r="K102" s="155"/>
    </row>
    <row r="103" spans="1:11" s="244" customFormat="1" x14ac:dyDescent="0.25">
      <c r="A103" s="245"/>
      <c r="B103" s="193"/>
      <c r="C103" s="155"/>
      <c r="D103" s="194"/>
      <c r="E103" s="194"/>
      <c r="F103" s="155"/>
      <c r="G103" s="155"/>
      <c r="H103" s="155"/>
      <c r="I103" s="155"/>
      <c r="J103" s="155"/>
      <c r="K103" s="155"/>
    </row>
    <row r="104" spans="1:11" s="244" customFormat="1" x14ac:dyDescent="0.25">
      <c r="A104" s="245"/>
      <c r="B104" s="193"/>
      <c r="C104" s="155"/>
      <c r="D104" s="194"/>
      <c r="E104" s="194"/>
      <c r="F104" s="155"/>
      <c r="G104" s="155"/>
      <c r="H104" s="155"/>
      <c r="I104" s="155"/>
      <c r="J104" s="155"/>
      <c r="K104" s="155"/>
    </row>
    <row r="105" spans="1:11" s="244" customFormat="1" x14ac:dyDescent="0.25">
      <c r="A105" s="245"/>
      <c r="B105" s="193"/>
      <c r="C105" s="155"/>
      <c r="D105" s="194"/>
      <c r="E105" s="194"/>
      <c r="F105" s="155"/>
      <c r="G105" s="155"/>
      <c r="H105" s="155"/>
      <c r="I105" s="155"/>
      <c r="J105" s="155"/>
      <c r="K105" s="155"/>
    </row>
    <row r="106" spans="1:11" s="244" customFormat="1" x14ac:dyDescent="0.25">
      <c r="A106" s="245"/>
      <c r="B106" s="193"/>
      <c r="C106" s="155"/>
      <c r="D106" s="194"/>
      <c r="E106" s="194"/>
      <c r="F106" s="155"/>
      <c r="G106" s="155"/>
      <c r="H106" s="155"/>
      <c r="I106" s="155"/>
      <c r="J106" s="155"/>
      <c r="K106" s="155"/>
    </row>
    <row r="107" spans="1:11" s="244" customFormat="1" x14ac:dyDescent="0.25">
      <c r="A107" s="245"/>
      <c r="B107" s="193"/>
      <c r="C107" s="155"/>
      <c r="D107" s="194"/>
      <c r="E107" s="194"/>
      <c r="F107" s="155"/>
      <c r="G107" s="155"/>
      <c r="H107" s="155"/>
      <c r="I107" s="155"/>
      <c r="J107" s="155"/>
      <c r="K107" s="155"/>
    </row>
    <row r="108" spans="1:11" s="244" customFormat="1" x14ac:dyDescent="0.25">
      <c r="A108" s="245"/>
      <c r="B108" s="193"/>
      <c r="C108" s="155"/>
      <c r="D108" s="194"/>
      <c r="E108" s="194"/>
      <c r="F108" s="155"/>
      <c r="G108" s="155"/>
      <c r="H108" s="155"/>
      <c r="I108" s="155"/>
      <c r="J108" s="155"/>
      <c r="K108" s="155"/>
    </row>
    <row r="109" spans="1:11" s="244" customFormat="1" x14ac:dyDescent="0.25">
      <c r="A109" s="245"/>
      <c r="B109" s="193"/>
      <c r="C109" s="155"/>
      <c r="D109" s="194"/>
      <c r="E109" s="194"/>
      <c r="F109" s="155"/>
      <c r="G109" s="155"/>
      <c r="H109" s="155"/>
      <c r="I109" s="155"/>
      <c r="J109" s="155"/>
      <c r="K109" s="155"/>
    </row>
    <row r="110" spans="1:11" s="244" customFormat="1" x14ac:dyDescent="0.25">
      <c r="A110" s="245"/>
      <c r="B110" s="193"/>
      <c r="C110" s="155"/>
      <c r="D110" s="194"/>
      <c r="E110" s="194"/>
      <c r="F110" s="155"/>
      <c r="G110" s="155"/>
      <c r="H110" s="155"/>
      <c r="I110" s="155"/>
      <c r="J110" s="155"/>
      <c r="K110" s="155"/>
    </row>
    <row r="111" spans="1:11" s="244" customFormat="1" x14ac:dyDescent="0.25">
      <c r="A111" s="245"/>
      <c r="B111" s="193"/>
      <c r="C111" s="155"/>
      <c r="D111" s="194"/>
      <c r="E111" s="194"/>
      <c r="F111" s="155"/>
      <c r="G111" s="155"/>
      <c r="H111" s="155"/>
      <c r="I111" s="155"/>
      <c r="J111" s="155"/>
      <c r="K111" s="155"/>
    </row>
    <row r="112" spans="1:11" s="244" customFormat="1" x14ac:dyDescent="0.25">
      <c r="A112" s="245"/>
      <c r="B112" s="193"/>
      <c r="C112" s="155"/>
      <c r="D112" s="194"/>
      <c r="E112" s="194"/>
      <c r="F112" s="155"/>
      <c r="G112" s="155"/>
      <c r="H112" s="155"/>
      <c r="I112" s="155"/>
      <c r="J112" s="155"/>
      <c r="K112" s="155"/>
    </row>
    <row r="113" spans="1:11" s="244" customFormat="1" x14ac:dyDescent="0.25">
      <c r="A113" s="245"/>
      <c r="B113" s="193"/>
      <c r="C113" s="155"/>
      <c r="D113" s="194"/>
      <c r="E113" s="194"/>
      <c r="F113" s="155"/>
      <c r="G113" s="155"/>
      <c r="H113" s="155"/>
      <c r="I113" s="155"/>
      <c r="J113" s="155"/>
      <c r="K113" s="155"/>
    </row>
    <row r="114" spans="1:11" s="244" customFormat="1" x14ac:dyDescent="0.25">
      <c r="A114" s="245"/>
      <c r="B114" s="193"/>
      <c r="C114" s="155"/>
      <c r="D114" s="194"/>
      <c r="E114" s="194"/>
      <c r="F114" s="155"/>
      <c r="G114" s="155"/>
      <c r="H114" s="155"/>
      <c r="I114" s="155"/>
      <c r="J114" s="155"/>
      <c r="K114" s="155"/>
    </row>
    <row r="115" spans="1:11" s="244" customFormat="1" x14ac:dyDescent="0.25">
      <c r="A115" s="245"/>
      <c r="B115" s="193"/>
      <c r="C115" s="155"/>
      <c r="D115" s="194"/>
      <c r="E115" s="194"/>
      <c r="F115" s="155"/>
      <c r="G115" s="155"/>
      <c r="H115" s="155"/>
      <c r="I115" s="155"/>
      <c r="J115" s="155"/>
      <c r="K115" s="155"/>
    </row>
    <row r="116" spans="1:11" s="244" customFormat="1" x14ac:dyDescent="0.25">
      <c r="A116" s="245"/>
      <c r="B116" s="193"/>
      <c r="C116" s="155"/>
      <c r="D116" s="194"/>
      <c r="E116" s="194"/>
      <c r="F116" s="155"/>
      <c r="G116" s="155"/>
      <c r="H116" s="155"/>
      <c r="I116" s="155"/>
      <c r="J116" s="155"/>
      <c r="K116" s="155"/>
    </row>
    <row r="117" spans="1:11" s="244" customFormat="1" x14ac:dyDescent="0.25">
      <c r="A117" s="245"/>
      <c r="B117" s="193"/>
      <c r="C117" s="155"/>
      <c r="D117" s="194"/>
      <c r="E117" s="194"/>
      <c r="F117" s="155"/>
      <c r="G117" s="155"/>
      <c r="H117" s="155"/>
      <c r="I117" s="155"/>
      <c r="J117" s="155"/>
      <c r="K117" s="155"/>
    </row>
    <row r="118" spans="1:11" s="244" customFormat="1" x14ac:dyDescent="0.25">
      <c r="A118" s="245"/>
      <c r="B118" s="193"/>
      <c r="C118" s="155"/>
      <c r="D118" s="194"/>
      <c r="E118" s="194"/>
      <c r="F118" s="155"/>
      <c r="G118" s="155"/>
      <c r="H118" s="155"/>
      <c r="I118" s="155"/>
      <c r="J118" s="155"/>
      <c r="K118" s="155"/>
    </row>
    <row r="119" spans="1:11" s="244" customFormat="1" x14ac:dyDescent="0.25">
      <c r="A119" s="245"/>
      <c r="B119" s="193"/>
      <c r="C119" s="155"/>
      <c r="D119" s="194"/>
      <c r="E119" s="194"/>
      <c r="F119" s="155"/>
      <c r="G119" s="155"/>
      <c r="H119" s="155"/>
      <c r="I119" s="155"/>
      <c r="J119" s="155"/>
      <c r="K119" s="155"/>
    </row>
    <row r="120" spans="1:11" s="244" customFormat="1" x14ac:dyDescent="0.25">
      <c r="A120" s="245"/>
      <c r="B120" s="193"/>
      <c r="C120" s="155"/>
      <c r="D120" s="194"/>
      <c r="E120" s="194"/>
      <c r="F120" s="155"/>
      <c r="G120" s="155"/>
      <c r="H120" s="155"/>
      <c r="I120" s="155"/>
      <c r="J120" s="155"/>
      <c r="K120" s="155"/>
    </row>
    <row r="121" spans="1:11" s="244" customFormat="1" x14ac:dyDescent="0.25">
      <c r="A121" s="245"/>
      <c r="B121" s="193"/>
      <c r="C121" s="155"/>
      <c r="D121" s="194"/>
      <c r="E121" s="194"/>
      <c r="F121" s="155"/>
      <c r="G121" s="155"/>
      <c r="H121" s="155"/>
      <c r="I121" s="155"/>
      <c r="J121" s="155"/>
      <c r="K121" s="155"/>
    </row>
    <row r="122" spans="1:11" s="244" customFormat="1" x14ac:dyDescent="0.25">
      <c r="A122" s="245"/>
      <c r="B122" s="193"/>
      <c r="C122" s="155"/>
      <c r="D122" s="194"/>
      <c r="E122" s="194"/>
      <c r="F122" s="155"/>
      <c r="G122" s="155"/>
      <c r="H122" s="155"/>
      <c r="I122" s="155"/>
      <c r="J122" s="155"/>
      <c r="K122" s="155"/>
    </row>
    <row r="123" spans="1:11" s="244" customFormat="1" x14ac:dyDescent="0.25">
      <c r="A123" s="245"/>
      <c r="B123" s="193"/>
      <c r="C123" s="155"/>
      <c r="D123" s="194"/>
      <c r="E123" s="194"/>
      <c r="F123" s="155"/>
      <c r="G123" s="155"/>
      <c r="H123" s="155"/>
      <c r="I123" s="155"/>
      <c r="J123" s="155"/>
      <c r="K123" s="155"/>
    </row>
    <row r="124" spans="1:11" s="244" customFormat="1" x14ac:dyDescent="0.25">
      <c r="A124" s="245"/>
      <c r="B124" s="193"/>
      <c r="C124" s="155"/>
      <c r="D124" s="194"/>
      <c r="E124" s="194"/>
      <c r="F124" s="155"/>
      <c r="G124" s="155"/>
      <c r="H124" s="155"/>
      <c r="I124" s="155"/>
      <c r="J124" s="155"/>
      <c r="K124" s="155"/>
    </row>
    <row r="125" spans="1:11" s="244" customFormat="1" x14ac:dyDescent="0.25">
      <c r="A125" s="245"/>
      <c r="B125" s="193"/>
      <c r="C125" s="155"/>
      <c r="D125" s="194"/>
      <c r="E125" s="194"/>
      <c r="F125" s="155"/>
      <c r="G125" s="155"/>
      <c r="H125" s="155"/>
      <c r="I125" s="155"/>
      <c r="J125" s="155"/>
      <c r="K125" s="155"/>
    </row>
    <row r="126" spans="1:11" s="244" customFormat="1" x14ac:dyDescent="0.25">
      <c r="A126" s="245"/>
      <c r="B126" s="193"/>
      <c r="C126" s="155"/>
      <c r="D126" s="194"/>
      <c r="E126" s="194"/>
      <c r="F126" s="155"/>
      <c r="G126" s="155"/>
      <c r="H126" s="155"/>
      <c r="I126" s="155"/>
      <c r="J126" s="155"/>
      <c r="K126" s="155"/>
    </row>
    <row r="127" spans="1:11" s="244" customFormat="1" x14ac:dyDescent="0.25">
      <c r="A127" s="245"/>
      <c r="B127" s="193"/>
      <c r="C127" s="155"/>
      <c r="D127" s="194"/>
      <c r="E127" s="194"/>
      <c r="F127" s="155"/>
      <c r="G127" s="155"/>
      <c r="H127" s="155"/>
      <c r="I127" s="155"/>
      <c r="J127" s="155"/>
      <c r="K127" s="155"/>
    </row>
    <row r="128" spans="1:11" s="244" customFormat="1" x14ac:dyDescent="0.25">
      <c r="A128" s="245"/>
      <c r="B128" s="193"/>
      <c r="C128" s="155"/>
      <c r="D128" s="194"/>
      <c r="E128" s="194"/>
      <c r="F128" s="155"/>
      <c r="G128" s="155"/>
      <c r="H128" s="155"/>
      <c r="I128" s="155"/>
      <c r="J128" s="155"/>
      <c r="K128" s="155"/>
    </row>
    <row r="129" spans="1:11" s="244" customFormat="1" x14ac:dyDescent="0.25">
      <c r="A129" s="245"/>
      <c r="B129" s="193"/>
      <c r="C129" s="155"/>
      <c r="D129" s="194"/>
      <c r="E129" s="194"/>
      <c r="F129" s="155"/>
      <c r="G129" s="155"/>
      <c r="H129" s="155"/>
      <c r="I129" s="155"/>
      <c r="J129" s="155"/>
      <c r="K129" s="155"/>
    </row>
    <row r="130" spans="1:11" s="244" customFormat="1" x14ac:dyDescent="0.25">
      <c r="A130" s="245"/>
      <c r="B130" s="193"/>
      <c r="C130" s="155"/>
      <c r="D130" s="194"/>
      <c r="E130" s="194"/>
      <c r="F130" s="155"/>
      <c r="G130" s="155"/>
      <c r="H130" s="155"/>
      <c r="I130" s="155"/>
      <c r="J130" s="155"/>
      <c r="K130" s="155"/>
    </row>
    <row r="131" spans="1:11" s="244" customFormat="1" x14ac:dyDescent="0.25">
      <c r="A131" s="245"/>
      <c r="B131" s="193"/>
      <c r="C131" s="155"/>
      <c r="D131" s="194"/>
      <c r="E131" s="194"/>
      <c r="F131" s="155"/>
      <c r="G131" s="155"/>
      <c r="H131" s="155"/>
      <c r="I131" s="155"/>
      <c r="J131" s="155"/>
      <c r="K131" s="155"/>
    </row>
    <row r="132" spans="1:11" s="244" customFormat="1" x14ac:dyDescent="0.25">
      <c r="A132" s="245"/>
      <c r="B132" s="193"/>
      <c r="C132" s="155"/>
      <c r="D132" s="194"/>
      <c r="E132" s="194"/>
      <c r="F132" s="155"/>
      <c r="G132" s="155"/>
      <c r="H132" s="155"/>
      <c r="I132" s="155"/>
      <c r="J132" s="155"/>
      <c r="K132" s="155"/>
    </row>
    <row r="133" spans="1:11" s="244" customFormat="1" x14ac:dyDescent="0.25">
      <c r="A133" s="245"/>
      <c r="B133" s="193"/>
      <c r="C133" s="155"/>
      <c r="D133" s="194"/>
      <c r="E133" s="194"/>
      <c r="F133" s="155"/>
      <c r="G133" s="155"/>
      <c r="H133" s="155"/>
      <c r="I133" s="155"/>
      <c r="J133" s="155"/>
      <c r="K133" s="155"/>
    </row>
    <row r="134" spans="1:11" s="244" customFormat="1" x14ac:dyDescent="0.25">
      <c r="A134" s="245"/>
      <c r="B134" s="193"/>
      <c r="C134" s="155"/>
      <c r="D134" s="194"/>
      <c r="E134" s="194"/>
      <c r="F134" s="155"/>
      <c r="G134" s="155"/>
      <c r="H134" s="155"/>
      <c r="I134" s="155"/>
      <c r="J134" s="155"/>
      <c r="K134" s="155"/>
    </row>
    <row r="135" spans="1:11" s="244" customFormat="1" x14ac:dyDescent="0.25">
      <c r="A135" s="245"/>
      <c r="B135" s="193"/>
      <c r="C135" s="155"/>
      <c r="D135" s="194"/>
      <c r="E135" s="194"/>
      <c r="F135" s="155"/>
      <c r="G135" s="155"/>
      <c r="H135" s="155"/>
      <c r="I135" s="155"/>
      <c r="J135" s="155"/>
      <c r="K135" s="155"/>
    </row>
    <row r="136" spans="1:11" s="244" customFormat="1" x14ac:dyDescent="0.25">
      <c r="A136" s="245"/>
      <c r="B136" s="193"/>
      <c r="C136" s="155"/>
      <c r="D136" s="194"/>
      <c r="E136" s="194"/>
      <c r="F136" s="155"/>
      <c r="G136" s="155"/>
      <c r="H136" s="155"/>
      <c r="I136" s="155"/>
      <c r="J136" s="155"/>
      <c r="K136" s="155"/>
    </row>
    <row r="137" spans="1:11" s="244" customFormat="1" x14ac:dyDescent="0.25">
      <c r="A137" s="245"/>
      <c r="B137" s="193"/>
      <c r="C137" s="155"/>
      <c r="D137" s="194"/>
      <c r="E137" s="194"/>
      <c r="F137" s="155"/>
      <c r="G137" s="155"/>
      <c r="H137" s="155"/>
      <c r="I137" s="155"/>
      <c r="J137" s="155"/>
      <c r="K137" s="155"/>
    </row>
    <row r="138" spans="1:11" s="244" customFormat="1" x14ac:dyDescent="0.25">
      <c r="A138" s="245"/>
      <c r="B138" s="193"/>
      <c r="C138" s="155"/>
      <c r="D138" s="194"/>
      <c r="E138" s="194"/>
      <c r="F138" s="155"/>
      <c r="G138" s="155"/>
      <c r="H138" s="155"/>
      <c r="I138" s="155"/>
      <c r="J138" s="155"/>
      <c r="K138" s="155"/>
    </row>
    <row r="139" spans="1:11" s="244" customFormat="1" x14ac:dyDescent="0.25">
      <c r="A139" s="245"/>
      <c r="B139" s="193"/>
      <c r="C139" s="155"/>
      <c r="D139" s="194"/>
      <c r="E139" s="194"/>
      <c r="F139" s="155"/>
      <c r="G139" s="155"/>
      <c r="H139" s="155"/>
      <c r="I139" s="155"/>
      <c r="J139" s="155"/>
      <c r="K139" s="155"/>
    </row>
    <row r="140" spans="1:11" s="244" customFormat="1" x14ac:dyDescent="0.25">
      <c r="A140" s="245"/>
      <c r="B140" s="193"/>
      <c r="C140" s="155"/>
      <c r="D140" s="194"/>
      <c r="E140" s="194"/>
      <c r="F140" s="155"/>
      <c r="G140" s="155"/>
      <c r="H140" s="155"/>
      <c r="I140" s="155"/>
      <c r="J140" s="155"/>
      <c r="K140" s="155"/>
    </row>
    <row r="141" spans="1:11" s="244" customFormat="1" x14ac:dyDescent="0.25">
      <c r="A141" s="245"/>
      <c r="B141" s="193"/>
      <c r="C141" s="155"/>
      <c r="D141" s="194"/>
      <c r="E141" s="194"/>
      <c r="F141" s="155"/>
      <c r="G141" s="155"/>
      <c r="H141" s="155"/>
      <c r="I141" s="155"/>
      <c r="J141" s="155"/>
      <c r="K141" s="155"/>
    </row>
    <row r="142" spans="1:11" s="244" customFormat="1" x14ac:dyDescent="0.25">
      <c r="A142" s="245"/>
      <c r="B142" s="193"/>
      <c r="C142" s="155"/>
      <c r="D142" s="194"/>
      <c r="E142" s="194"/>
      <c r="F142" s="155"/>
      <c r="G142" s="155"/>
      <c r="H142" s="155"/>
      <c r="I142" s="155"/>
      <c r="J142" s="155"/>
      <c r="K142" s="155"/>
    </row>
    <row r="143" spans="1:11" s="244" customFormat="1" x14ac:dyDescent="0.25">
      <c r="A143" s="245"/>
      <c r="B143" s="193"/>
      <c r="C143" s="155"/>
      <c r="D143" s="194"/>
      <c r="E143" s="194"/>
      <c r="F143" s="155"/>
      <c r="G143" s="155"/>
      <c r="H143" s="155"/>
      <c r="I143" s="155"/>
      <c r="J143" s="155"/>
      <c r="K143" s="155"/>
    </row>
    <row r="144" spans="1:11" s="244" customFormat="1" x14ac:dyDescent="0.25">
      <c r="A144" s="245"/>
      <c r="B144" s="193"/>
      <c r="C144" s="155"/>
      <c r="D144" s="194"/>
      <c r="E144" s="194"/>
      <c r="F144" s="155"/>
      <c r="G144" s="155"/>
      <c r="H144" s="155"/>
      <c r="I144" s="155"/>
      <c r="J144" s="155"/>
      <c r="K144" s="155"/>
    </row>
    <row r="145" spans="1:11" s="244" customFormat="1" x14ac:dyDescent="0.25">
      <c r="A145" s="245"/>
      <c r="B145" s="193"/>
      <c r="C145" s="155"/>
      <c r="D145" s="194"/>
      <c r="E145" s="194"/>
      <c r="F145" s="155"/>
      <c r="G145" s="155"/>
      <c r="H145" s="155"/>
      <c r="I145" s="155"/>
      <c r="J145" s="155"/>
      <c r="K145" s="155"/>
    </row>
    <row r="146" spans="1:11" s="244" customFormat="1" x14ac:dyDescent="0.25">
      <c r="A146" s="245"/>
      <c r="B146" s="193"/>
      <c r="C146" s="155"/>
      <c r="D146" s="194"/>
      <c r="E146" s="194"/>
      <c r="F146" s="155"/>
      <c r="G146" s="155"/>
      <c r="H146" s="155"/>
      <c r="I146" s="155"/>
      <c r="J146" s="155"/>
      <c r="K146" s="155"/>
    </row>
    <row r="147" spans="1:11" s="244" customFormat="1" x14ac:dyDescent="0.25">
      <c r="A147" s="245"/>
      <c r="B147" s="193"/>
      <c r="C147" s="155"/>
      <c r="D147" s="194"/>
      <c r="E147" s="194"/>
      <c r="F147" s="155"/>
      <c r="G147" s="155"/>
      <c r="H147" s="155"/>
      <c r="I147" s="155"/>
      <c r="J147" s="155"/>
      <c r="K147" s="155"/>
    </row>
    <row r="148" spans="1:11" s="244" customFormat="1" x14ac:dyDescent="0.25">
      <c r="A148" s="245"/>
      <c r="B148" s="193"/>
      <c r="C148" s="155"/>
      <c r="D148" s="194"/>
      <c r="E148" s="194"/>
      <c r="F148" s="155"/>
      <c r="G148" s="155"/>
      <c r="H148" s="155"/>
      <c r="I148" s="155"/>
      <c r="J148" s="155"/>
      <c r="K148" s="155"/>
    </row>
    <row r="149" spans="1:11" s="244" customFormat="1" x14ac:dyDescent="0.25">
      <c r="A149" s="245"/>
      <c r="B149" s="193"/>
      <c r="C149" s="155"/>
      <c r="D149" s="194"/>
      <c r="E149" s="194"/>
      <c r="F149" s="155"/>
      <c r="G149" s="155"/>
      <c r="H149" s="155"/>
      <c r="I149" s="155"/>
      <c r="J149" s="155"/>
      <c r="K149" s="155"/>
    </row>
    <row r="150" spans="1:11" s="244" customFormat="1" x14ac:dyDescent="0.25">
      <c r="A150" s="245"/>
      <c r="B150" s="193"/>
      <c r="C150" s="155"/>
      <c r="D150" s="194"/>
      <c r="E150" s="194"/>
      <c r="F150" s="155"/>
      <c r="G150" s="155"/>
      <c r="H150" s="155"/>
      <c r="I150" s="155"/>
      <c r="J150" s="155"/>
      <c r="K150" s="155"/>
    </row>
    <row r="151" spans="1:11" s="244" customFormat="1" x14ac:dyDescent="0.25">
      <c r="A151" s="245"/>
      <c r="B151" s="193"/>
      <c r="C151" s="155"/>
      <c r="D151" s="194"/>
      <c r="E151" s="194"/>
      <c r="F151" s="155"/>
      <c r="G151" s="155"/>
      <c r="H151" s="155"/>
      <c r="I151" s="155"/>
      <c r="J151" s="155"/>
      <c r="K151" s="155"/>
    </row>
    <row r="152" spans="1:11" s="244" customFormat="1" x14ac:dyDescent="0.25">
      <c r="A152" s="245"/>
      <c r="B152" s="193"/>
      <c r="C152" s="155"/>
      <c r="D152" s="194"/>
      <c r="E152" s="194"/>
      <c r="F152" s="155"/>
      <c r="G152" s="155"/>
      <c r="H152" s="155"/>
      <c r="I152" s="155"/>
      <c r="J152" s="155"/>
      <c r="K152" s="155"/>
    </row>
    <row r="153" spans="1:11" s="244" customFormat="1" x14ac:dyDescent="0.25">
      <c r="A153" s="245"/>
      <c r="B153" s="193"/>
      <c r="C153" s="155"/>
      <c r="D153" s="194"/>
      <c r="E153" s="194"/>
      <c r="F153" s="155"/>
      <c r="G153" s="155"/>
      <c r="H153" s="155"/>
      <c r="I153" s="155"/>
      <c r="J153" s="155"/>
      <c r="K153" s="155"/>
    </row>
    <row r="154" spans="1:11" s="244" customFormat="1" x14ac:dyDescent="0.25">
      <c r="A154" s="245"/>
      <c r="B154" s="193"/>
      <c r="C154" s="155"/>
      <c r="D154" s="194"/>
      <c r="E154" s="194"/>
      <c r="F154" s="155"/>
      <c r="G154" s="155"/>
      <c r="H154" s="155"/>
      <c r="I154" s="155"/>
      <c r="J154" s="155"/>
      <c r="K154" s="155"/>
    </row>
    <row r="155" spans="1:11" s="244" customFormat="1" x14ac:dyDescent="0.25">
      <c r="A155" s="245"/>
      <c r="B155" s="193"/>
      <c r="C155" s="155"/>
      <c r="D155" s="194"/>
      <c r="E155" s="194"/>
      <c r="F155" s="155"/>
      <c r="G155" s="155"/>
      <c r="H155" s="155"/>
      <c r="I155" s="155"/>
      <c r="J155" s="155"/>
      <c r="K155" s="155"/>
    </row>
    <row r="156" spans="1:11" s="244" customFormat="1" x14ac:dyDescent="0.25">
      <c r="A156" s="245"/>
      <c r="B156" s="193"/>
      <c r="C156" s="155"/>
      <c r="D156" s="194"/>
      <c r="E156" s="194"/>
      <c r="F156" s="155"/>
      <c r="G156" s="155"/>
      <c r="H156" s="155"/>
      <c r="I156" s="155"/>
      <c r="J156" s="155"/>
      <c r="K156" s="155"/>
    </row>
    <row r="157" spans="1:11" s="244" customFormat="1" x14ac:dyDescent="0.25">
      <c r="A157" s="245"/>
      <c r="B157" s="193"/>
      <c r="C157" s="155"/>
      <c r="D157" s="194"/>
      <c r="E157" s="194"/>
      <c r="F157" s="155"/>
      <c r="G157" s="155"/>
      <c r="H157" s="155"/>
      <c r="I157" s="155"/>
      <c r="J157" s="155"/>
      <c r="K157" s="155"/>
    </row>
    <row r="158" spans="1:11" s="244" customFormat="1" x14ac:dyDescent="0.25">
      <c r="A158" s="245"/>
      <c r="B158" s="193"/>
      <c r="C158" s="155"/>
      <c r="D158" s="194"/>
      <c r="E158" s="194"/>
      <c r="F158" s="155"/>
      <c r="G158" s="155"/>
      <c r="H158" s="155"/>
      <c r="I158" s="155"/>
      <c r="J158" s="155"/>
      <c r="K158" s="155"/>
    </row>
    <row r="159" spans="1:11" s="244" customFormat="1" x14ac:dyDescent="0.25">
      <c r="A159" s="245"/>
      <c r="B159" s="193"/>
      <c r="C159" s="155"/>
      <c r="D159" s="194"/>
      <c r="E159" s="194"/>
      <c r="F159" s="155"/>
      <c r="G159" s="155"/>
      <c r="H159" s="155"/>
      <c r="I159" s="155"/>
      <c r="J159" s="155"/>
      <c r="K159" s="155"/>
    </row>
    <row r="160" spans="1:11" s="244" customFormat="1" x14ac:dyDescent="0.25">
      <c r="A160" s="245"/>
      <c r="B160" s="193"/>
      <c r="C160" s="155"/>
      <c r="D160" s="194"/>
      <c r="E160" s="194"/>
      <c r="F160" s="155"/>
      <c r="G160" s="155"/>
      <c r="H160" s="155"/>
      <c r="I160" s="155"/>
      <c r="J160" s="155"/>
      <c r="K160" s="155"/>
    </row>
    <row r="161" spans="1:11" s="244" customFormat="1" x14ac:dyDescent="0.25">
      <c r="A161" s="245"/>
      <c r="B161" s="193"/>
      <c r="C161" s="155"/>
      <c r="D161" s="194"/>
      <c r="E161" s="194"/>
      <c r="F161" s="155"/>
      <c r="G161" s="155"/>
      <c r="H161" s="155"/>
      <c r="I161" s="155"/>
      <c r="J161" s="155"/>
      <c r="K161" s="155"/>
    </row>
    <row r="162" spans="1:11" s="244" customFormat="1" x14ac:dyDescent="0.25">
      <c r="A162" s="245"/>
      <c r="B162" s="193"/>
      <c r="C162" s="155"/>
      <c r="D162" s="194"/>
      <c r="E162" s="194"/>
      <c r="F162" s="155"/>
      <c r="G162" s="155"/>
      <c r="H162" s="155"/>
      <c r="I162" s="155"/>
      <c r="J162" s="155"/>
      <c r="K162" s="155"/>
    </row>
    <row r="163" spans="1:11" s="244" customFormat="1" x14ac:dyDescent="0.25">
      <c r="A163" s="245"/>
      <c r="B163" s="193"/>
      <c r="C163" s="155"/>
      <c r="D163" s="194"/>
      <c r="E163" s="194"/>
      <c r="F163" s="155"/>
      <c r="G163" s="155"/>
      <c r="H163" s="155"/>
      <c r="I163" s="155"/>
      <c r="J163" s="155"/>
      <c r="K163" s="155"/>
    </row>
    <row r="164" spans="1:11" s="244" customFormat="1" x14ac:dyDescent="0.25">
      <c r="A164" s="245"/>
      <c r="B164" s="193"/>
      <c r="C164" s="155"/>
      <c r="D164" s="194"/>
      <c r="E164" s="194"/>
      <c r="F164" s="155"/>
      <c r="G164" s="155"/>
      <c r="H164" s="155"/>
      <c r="I164" s="155"/>
      <c r="J164" s="155"/>
      <c r="K164" s="155"/>
    </row>
    <row r="165" spans="1:11" s="244" customFormat="1" x14ac:dyDescent="0.25">
      <c r="A165" s="245"/>
      <c r="B165" s="193"/>
      <c r="C165" s="155"/>
      <c r="D165" s="194"/>
      <c r="E165" s="194"/>
      <c r="F165" s="155"/>
      <c r="G165" s="155"/>
      <c r="H165" s="155"/>
      <c r="I165" s="155"/>
      <c r="J165" s="155"/>
      <c r="K165" s="155"/>
    </row>
    <row r="166" spans="1:11" s="244" customFormat="1" x14ac:dyDescent="0.25">
      <c r="A166" s="245"/>
      <c r="B166" s="193"/>
      <c r="C166" s="155"/>
      <c r="D166" s="194"/>
      <c r="E166" s="194"/>
      <c r="F166" s="155"/>
      <c r="G166" s="155"/>
      <c r="H166" s="155"/>
      <c r="I166" s="155"/>
      <c r="J166" s="155"/>
      <c r="K166" s="155"/>
    </row>
    <row r="167" spans="1:11" s="244" customFormat="1" x14ac:dyDescent="0.25">
      <c r="A167" s="245"/>
      <c r="B167" s="193"/>
      <c r="C167" s="155"/>
      <c r="D167" s="194"/>
      <c r="E167" s="194"/>
      <c r="F167" s="155"/>
      <c r="G167" s="155"/>
      <c r="H167" s="155"/>
      <c r="I167" s="155"/>
      <c r="J167" s="155"/>
      <c r="K167" s="155"/>
    </row>
    <row r="168" spans="1:11" s="244" customFormat="1" x14ac:dyDescent="0.25">
      <c r="A168" s="245"/>
      <c r="B168" s="193"/>
      <c r="C168" s="155"/>
      <c r="D168" s="194"/>
      <c r="E168" s="194"/>
      <c r="F168" s="155"/>
      <c r="G168" s="155"/>
      <c r="H168" s="155"/>
      <c r="I168" s="155"/>
      <c r="J168" s="155"/>
      <c r="K168" s="155"/>
    </row>
    <row r="169" spans="1:11" s="244" customFormat="1" x14ac:dyDescent="0.25">
      <c r="A169" s="245"/>
      <c r="B169" s="193"/>
      <c r="C169" s="155"/>
      <c r="D169" s="194"/>
      <c r="E169" s="194"/>
      <c r="F169" s="155"/>
      <c r="G169" s="155"/>
      <c r="H169" s="155"/>
      <c r="I169" s="155"/>
      <c r="J169" s="155"/>
      <c r="K169" s="155"/>
    </row>
    <row r="170" spans="1:11" s="244" customFormat="1" x14ac:dyDescent="0.25">
      <c r="A170" s="245"/>
      <c r="B170" s="193"/>
      <c r="C170" s="155"/>
      <c r="D170" s="194"/>
      <c r="E170" s="194"/>
      <c r="F170" s="155"/>
      <c r="G170" s="155"/>
      <c r="H170" s="155"/>
      <c r="I170" s="155"/>
      <c r="J170" s="155"/>
      <c r="K170" s="155"/>
    </row>
    <row r="171" spans="1:11" s="244" customFormat="1" x14ac:dyDescent="0.25">
      <c r="A171" s="245"/>
      <c r="B171" s="193"/>
      <c r="C171" s="155"/>
      <c r="D171" s="194"/>
      <c r="E171" s="194"/>
      <c r="F171" s="155"/>
      <c r="G171" s="155"/>
      <c r="H171" s="155"/>
      <c r="I171" s="155"/>
      <c r="J171" s="155"/>
      <c r="K171" s="155"/>
    </row>
    <row r="172" spans="1:11" s="244" customFormat="1" x14ac:dyDescent="0.25">
      <c r="A172" s="245"/>
      <c r="B172" s="193"/>
      <c r="C172" s="155"/>
      <c r="D172" s="194"/>
      <c r="E172" s="194"/>
      <c r="F172" s="155"/>
      <c r="G172" s="155"/>
      <c r="H172" s="155"/>
      <c r="I172" s="155"/>
      <c r="J172" s="155"/>
      <c r="K172" s="155"/>
    </row>
    <row r="173" spans="1:11" s="244" customFormat="1" x14ac:dyDescent="0.25">
      <c r="A173" s="245"/>
      <c r="B173" s="193"/>
      <c r="C173" s="155"/>
      <c r="D173" s="194"/>
      <c r="E173" s="194"/>
      <c r="F173" s="155"/>
      <c r="G173" s="155"/>
      <c r="H173" s="155"/>
      <c r="I173" s="155"/>
      <c r="J173" s="155"/>
      <c r="K173" s="155"/>
    </row>
    <row r="174" spans="1:11" s="244" customFormat="1" x14ac:dyDescent="0.25">
      <c r="A174" s="245"/>
      <c r="B174" s="193"/>
      <c r="C174" s="155"/>
      <c r="D174" s="194"/>
      <c r="E174" s="194"/>
      <c r="F174" s="155"/>
      <c r="G174" s="155"/>
      <c r="H174" s="155"/>
      <c r="I174" s="155"/>
      <c r="J174" s="155"/>
      <c r="K174" s="155"/>
    </row>
    <row r="175" spans="1:11" s="244" customFormat="1" x14ac:dyDescent="0.25">
      <c r="A175" s="245"/>
      <c r="B175" s="193"/>
      <c r="C175" s="155"/>
      <c r="D175" s="194"/>
      <c r="E175" s="194"/>
      <c r="F175" s="155"/>
      <c r="G175" s="155"/>
      <c r="H175" s="155"/>
      <c r="I175" s="155"/>
      <c r="J175" s="155"/>
      <c r="K175" s="155"/>
    </row>
    <row r="176" spans="1:11" s="244" customFormat="1" x14ac:dyDescent="0.25">
      <c r="A176" s="245"/>
      <c r="B176" s="193"/>
      <c r="C176" s="155"/>
      <c r="D176" s="194"/>
      <c r="E176" s="194"/>
      <c r="F176" s="155"/>
      <c r="G176" s="155"/>
      <c r="H176" s="155"/>
      <c r="I176" s="155"/>
      <c r="J176" s="155"/>
      <c r="K176" s="155"/>
    </row>
    <row r="177" spans="1:11" s="244" customFormat="1" x14ac:dyDescent="0.25">
      <c r="A177" s="245"/>
      <c r="B177" s="193"/>
      <c r="C177" s="155"/>
      <c r="D177" s="194"/>
      <c r="E177" s="194"/>
      <c r="F177" s="155"/>
      <c r="G177" s="155"/>
      <c r="H177" s="155"/>
      <c r="I177" s="155"/>
      <c r="J177" s="155"/>
      <c r="K177" s="155"/>
    </row>
    <row r="178" spans="1:11" s="244" customFormat="1" x14ac:dyDescent="0.25">
      <c r="A178" s="245"/>
      <c r="B178" s="193"/>
      <c r="C178" s="155"/>
      <c r="D178" s="194"/>
      <c r="E178" s="194"/>
      <c r="F178" s="155"/>
      <c r="G178" s="155"/>
      <c r="H178" s="155"/>
      <c r="I178" s="155"/>
      <c r="J178" s="155"/>
      <c r="K178" s="155"/>
    </row>
    <row r="179" spans="1:11" s="244" customFormat="1" x14ac:dyDescent="0.25">
      <c r="A179" s="245"/>
      <c r="B179" s="193"/>
      <c r="C179" s="155"/>
      <c r="D179" s="194"/>
      <c r="E179" s="194"/>
      <c r="F179" s="155"/>
      <c r="G179" s="155"/>
      <c r="H179" s="155"/>
      <c r="I179" s="155"/>
      <c r="J179" s="155"/>
      <c r="K179" s="155"/>
    </row>
    <row r="180" spans="1:11" s="244" customFormat="1" x14ac:dyDescent="0.25">
      <c r="A180" s="245"/>
      <c r="B180" s="193"/>
      <c r="C180" s="155"/>
      <c r="D180" s="194"/>
      <c r="E180" s="194"/>
      <c r="F180" s="155"/>
      <c r="G180" s="155"/>
      <c r="H180" s="155"/>
      <c r="I180" s="155"/>
      <c r="J180" s="155"/>
      <c r="K180" s="155"/>
    </row>
    <row r="181" spans="1:11" s="244" customFormat="1" x14ac:dyDescent="0.25">
      <c r="A181" s="245"/>
      <c r="B181" s="193"/>
      <c r="C181" s="155"/>
      <c r="D181" s="194"/>
      <c r="E181" s="194"/>
      <c r="F181" s="155"/>
      <c r="G181" s="155"/>
      <c r="H181" s="155"/>
      <c r="I181" s="155"/>
      <c r="J181" s="155"/>
      <c r="K181" s="155"/>
    </row>
    <row r="182" spans="1:11" s="244" customFormat="1" x14ac:dyDescent="0.25">
      <c r="A182" s="245"/>
      <c r="B182" s="193"/>
      <c r="C182" s="155"/>
      <c r="D182" s="194"/>
      <c r="E182" s="194"/>
      <c r="F182" s="155"/>
      <c r="G182" s="155"/>
      <c r="H182" s="155"/>
      <c r="I182" s="155"/>
      <c r="J182" s="155"/>
      <c r="K182" s="155"/>
    </row>
    <row r="183" spans="1:11" s="244" customFormat="1" x14ac:dyDescent="0.25">
      <c r="A183" s="245"/>
      <c r="B183" s="193"/>
      <c r="C183" s="155"/>
      <c r="D183" s="194"/>
      <c r="E183" s="194"/>
      <c r="F183" s="155"/>
      <c r="G183" s="155"/>
      <c r="H183" s="155"/>
      <c r="I183" s="155"/>
      <c r="J183" s="155"/>
      <c r="K183" s="155"/>
    </row>
    <row r="184" spans="1:11" s="244" customFormat="1" x14ac:dyDescent="0.25">
      <c r="A184" s="245"/>
      <c r="B184" s="193"/>
      <c r="C184" s="155"/>
      <c r="D184" s="194"/>
      <c r="E184" s="194"/>
      <c r="F184" s="155"/>
      <c r="G184" s="155"/>
      <c r="H184" s="155"/>
      <c r="I184" s="155"/>
      <c r="J184" s="155"/>
      <c r="K184" s="155"/>
    </row>
    <row r="185" spans="1:11" s="244" customFormat="1" x14ac:dyDescent="0.25">
      <c r="A185" s="245"/>
      <c r="B185" s="193"/>
      <c r="C185" s="155"/>
      <c r="D185" s="194"/>
      <c r="E185" s="194"/>
      <c r="F185" s="155"/>
      <c r="G185" s="155"/>
      <c r="H185" s="155"/>
      <c r="I185" s="155"/>
      <c r="J185" s="155"/>
      <c r="K185" s="155"/>
    </row>
    <row r="186" spans="1:11" s="244" customFormat="1" x14ac:dyDescent="0.25">
      <c r="A186" s="245"/>
      <c r="B186" s="193"/>
      <c r="C186" s="155"/>
      <c r="D186" s="194"/>
      <c r="E186" s="194"/>
      <c r="F186" s="155"/>
      <c r="G186" s="155"/>
      <c r="H186" s="155"/>
      <c r="I186" s="155"/>
      <c r="J186" s="155"/>
      <c r="K186" s="155"/>
    </row>
    <row r="187" spans="1:11" s="244" customFormat="1" x14ac:dyDescent="0.25">
      <c r="A187" s="245"/>
      <c r="B187" s="193"/>
      <c r="C187" s="155"/>
      <c r="D187" s="194"/>
      <c r="E187" s="194"/>
      <c r="F187" s="155"/>
      <c r="G187" s="155"/>
      <c r="H187" s="155"/>
      <c r="I187" s="155"/>
      <c r="J187" s="155"/>
      <c r="K187" s="155"/>
    </row>
    <row r="188" spans="1:11" s="244" customFormat="1" x14ac:dyDescent="0.25">
      <c r="A188" s="245"/>
      <c r="B188" s="193"/>
      <c r="C188" s="155"/>
      <c r="D188" s="194"/>
      <c r="E188" s="194"/>
      <c r="F188" s="155"/>
      <c r="G188" s="155"/>
      <c r="H188" s="155"/>
      <c r="I188" s="155"/>
      <c r="J188" s="155"/>
      <c r="K188" s="155"/>
    </row>
    <row r="189" spans="1:11" s="244" customFormat="1" x14ac:dyDescent="0.25">
      <c r="A189" s="245"/>
      <c r="B189" s="193"/>
      <c r="C189" s="155"/>
      <c r="D189" s="194"/>
      <c r="E189" s="194"/>
      <c r="F189" s="155"/>
      <c r="G189" s="155"/>
      <c r="H189" s="155"/>
      <c r="I189" s="155"/>
      <c r="J189" s="155"/>
      <c r="K189" s="155"/>
    </row>
    <row r="190" spans="1:11" s="244" customFormat="1" x14ac:dyDescent="0.25">
      <c r="A190" s="245"/>
      <c r="B190" s="193"/>
      <c r="C190" s="155"/>
      <c r="D190" s="194"/>
      <c r="E190" s="194"/>
      <c r="F190" s="155"/>
      <c r="G190" s="155"/>
      <c r="H190" s="155"/>
      <c r="I190" s="155"/>
      <c r="J190" s="155"/>
      <c r="K190" s="155"/>
    </row>
    <row r="191" spans="1:11" s="244" customFormat="1" x14ac:dyDescent="0.25">
      <c r="A191" s="245"/>
      <c r="B191" s="193"/>
      <c r="C191" s="155"/>
      <c r="D191" s="194"/>
      <c r="E191" s="194"/>
      <c r="F191" s="155"/>
      <c r="G191" s="155"/>
      <c r="H191" s="155"/>
      <c r="I191" s="155"/>
      <c r="J191" s="155"/>
      <c r="K191" s="155"/>
    </row>
    <row r="192" spans="1:11" s="244" customFormat="1" x14ac:dyDescent="0.25">
      <c r="A192" s="245"/>
      <c r="B192" s="193"/>
      <c r="C192" s="155"/>
      <c r="D192" s="194"/>
      <c r="E192" s="194"/>
      <c r="F192" s="155"/>
      <c r="G192" s="155"/>
      <c r="H192" s="155"/>
      <c r="I192" s="155"/>
      <c r="J192" s="155"/>
      <c r="K192" s="155"/>
    </row>
    <row r="193" spans="1:11" s="244" customFormat="1" x14ac:dyDescent="0.25">
      <c r="A193" s="245"/>
      <c r="B193" s="193"/>
      <c r="C193" s="155"/>
      <c r="D193" s="194"/>
      <c r="E193" s="194"/>
      <c r="F193" s="155"/>
      <c r="G193" s="155"/>
      <c r="H193" s="155"/>
      <c r="I193" s="155"/>
      <c r="J193" s="155"/>
      <c r="K193" s="155"/>
    </row>
    <row r="194" spans="1:11" s="244" customFormat="1" x14ac:dyDescent="0.25">
      <c r="A194" s="245"/>
      <c r="B194" s="193"/>
      <c r="C194" s="155"/>
      <c r="D194" s="194"/>
      <c r="E194" s="194"/>
      <c r="F194" s="155"/>
      <c r="G194" s="155"/>
      <c r="H194" s="155"/>
      <c r="I194" s="155"/>
      <c r="J194" s="155"/>
      <c r="K194" s="155"/>
    </row>
    <row r="195" spans="1:11" s="244" customFormat="1" x14ac:dyDescent="0.25">
      <c r="A195" s="245"/>
      <c r="B195" s="193"/>
      <c r="C195" s="155"/>
      <c r="D195" s="194"/>
      <c r="E195" s="194"/>
      <c r="F195" s="155"/>
      <c r="G195" s="155"/>
      <c r="H195" s="155"/>
      <c r="I195" s="155"/>
      <c r="J195" s="155"/>
      <c r="K195" s="155"/>
    </row>
    <row r="196" spans="1:11" s="244" customFormat="1" x14ac:dyDescent="0.25">
      <c r="A196" s="245"/>
      <c r="B196" s="193"/>
      <c r="C196" s="155"/>
      <c r="D196" s="194"/>
      <c r="E196" s="194"/>
      <c r="F196" s="155"/>
      <c r="G196" s="155"/>
      <c r="H196" s="155"/>
      <c r="I196" s="155"/>
      <c r="J196" s="155"/>
      <c r="K196" s="155"/>
    </row>
    <row r="197" spans="1:11" s="244" customFormat="1" x14ac:dyDescent="0.25">
      <c r="A197" s="245"/>
      <c r="B197" s="193"/>
      <c r="C197" s="155"/>
      <c r="D197" s="194"/>
      <c r="E197" s="194"/>
      <c r="F197" s="155"/>
      <c r="G197" s="155"/>
      <c r="H197" s="155"/>
      <c r="I197" s="155"/>
      <c r="J197" s="155"/>
      <c r="K197" s="155"/>
    </row>
    <row r="198" spans="1:11" s="244" customFormat="1" x14ac:dyDescent="0.25">
      <c r="A198" s="245"/>
      <c r="B198" s="193"/>
      <c r="C198" s="155"/>
      <c r="D198" s="194"/>
      <c r="E198" s="194"/>
      <c r="F198" s="155"/>
      <c r="G198" s="155"/>
      <c r="H198" s="155"/>
      <c r="I198" s="155"/>
      <c r="J198" s="155"/>
      <c r="K198" s="155"/>
    </row>
    <row r="199" spans="1:11" s="244" customFormat="1" x14ac:dyDescent="0.25">
      <c r="A199" s="245"/>
      <c r="B199" s="193"/>
      <c r="C199" s="155"/>
      <c r="D199" s="194"/>
      <c r="E199" s="194"/>
      <c r="F199" s="155"/>
      <c r="G199" s="155"/>
      <c r="H199" s="155"/>
      <c r="I199" s="155"/>
      <c r="J199" s="155"/>
      <c r="K199" s="155"/>
    </row>
    <row r="200" spans="1:11" s="244" customFormat="1" x14ac:dyDescent="0.25">
      <c r="A200" s="245"/>
      <c r="B200" s="193"/>
      <c r="C200" s="155"/>
      <c r="D200" s="194"/>
      <c r="E200" s="194"/>
      <c r="F200" s="155"/>
      <c r="G200" s="155"/>
      <c r="H200" s="155"/>
      <c r="I200" s="155"/>
      <c r="J200" s="155"/>
      <c r="K200" s="155"/>
    </row>
    <row r="201" spans="1:11" s="244" customFormat="1" x14ac:dyDescent="0.25">
      <c r="A201" s="245"/>
      <c r="B201" s="193"/>
      <c r="C201" s="155"/>
      <c r="D201" s="194"/>
      <c r="E201" s="194"/>
      <c r="F201" s="155"/>
      <c r="G201" s="155"/>
      <c r="H201" s="155"/>
      <c r="I201" s="155"/>
      <c r="J201" s="155"/>
      <c r="K201" s="155"/>
    </row>
    <row r="202" spans="1:11" s="244" customFormat="1" x14ac:dyDescent="0.25">
      <c r="A202" s="245"/>
      <c r="B202" s="193"/>
      <c r="C202" s="155"/>
      <c r="D202" s="194"/>
      <c r="E202" s="194"/>
      <c r="F202" s="155"/>
      <c r="G202" s="155"/>
      <c r="H202" s="155"/>
      <c r="I202" s="155"/>
      <c r="J202" s="155"/>
      <c r="K202" s="155"/>
    </row>
    <row r="203" spans="1:11" s="244" customFormat="1" x14ac:dyDescent="0.25">
      <c r="A203" s="245"/>
      <c r="B203" s="193"/>
      <c r="C203" s="155"/>
      <c r="D203" s="194"/>
      <c r="E203" s="194"/>
      <c r="F203" s="155"/>
      <c r="G203" s="155"/>
      <c r="H203" s="155"/>
      <c r="I203" s="155"/>
      <c r="J203" s="155"/>
      <c r="K203" s="155"/>
    </row>
    <row r="204" spans="1:11" s="244" customFormat="1" x14ac:dyDescent="0.25">
      <c r="A204" s="245"/>
      <c r="B204" s="193"/>
      <c r="C204" s="155"/>
      <c r="D204" s="194"/>
      <c r="E204" s="194"/>
      <c r="F204" s="155"/>
      <c r="G204" s="155"/>
      <c r="H204" s="155"/>
      <c r="I204" s="155"/>
      <c r="J204" s="155"/>
      <c r="K204" s="155"/>
    </row>
    <row r="205" spans="1:11" s="244" customFormat="1" x14ac:dyDescent="0.25">
      <c r="A205" s="245"/>
      <c r="B205" s="193"/>
      <c r="C205" s="155"/>
      <c r="D205" s="194"/>
      <c r="E205" s="194"/>
      <c r="F205" s="155"/>
      <c r="G205" s="155"/>
      <c r="H205" s="155"/>
      <c r="I205" s="155"/>
      <c r="J205" s="155"/>
      <c r="K205" s="155"/>
    </row>
    <row r="206" spans="1:11" s="244" customFormat="1" x14ac:dyDescent="0.25">
      <c r="A206" s="245"/>
      <c r="B206" s="193"/>
      <c r="C206" s="155"/>
      <c r="D206" s="194"/>
      <c r="E206" s="194"/>
      <c r="F206" s="155"/>
      <c r="G206" s="155"/>
      <c r="H206" s="155"/>
      <c r="I206" s="155"/>
      <c r="J206" s="155"/>
      <c r="K206" s="155"/>
    </row>
    <row r="207" spans="1:11" s="244" customFormat="1" x14ac:dyDescent="0.25">
      <c r="A207" s="245"/>
      <c r="B207" s="193"/>
      <c r="C207" s="155"/>
      <c r="D207" s="194"/>
      <c r="E207" s="194"/>
      <c r="F207" s="155"/>
      <c r="G207" s="155"/>
      <c r="H207" s="155"/>
      <c r="I207" s="155"/>
      <c r="J207" s="155"/>
      <c r="K207" s="155"/>
    </row>
    <row r="208" spans="1:11" s="244" customFormat="1" x14ac:dyDescent="0.25">
      <c r="A208" s="245"/>
      <c r="B208" s="193"/>
      <c r="C208" s="155"/>
      <c r="D208" s="194"/>
      <c r="E208" s="194"/>
      <c r="F208" s="155"/>
      <c r="G208" s="155"/>
      <c r="H208" s="155"/>
      <c r="I208" s="155"/>
      <c r="J208" s="155"/>
      <c r="K208" s="155"/>
    </row>
    <row r="209" spans="1:11" s="244" customFormat="1" x14ac:dyDescent="0.25">
      <c r="A209" s="245"/>
      <c r="B209" s="193"/>
      <c r="C209" s="155"/>
      <c r="D209" s="194"/>
      <c r="E209" s="194"/>
      <c r="F209" s="155"/>
      <c r="G209" s="155"/>
      <c r="H209" s="155"/>
      <c r="I209" s="155"/>
      <c r="J209" s="155"/>
      <c r="K209" s="155"/>
    </row>
    <row r="210" spans="1:11" s="244" customFormat="1" x14ac:dyDescent="0.25">
      <c r="A210" s="245"/>
      <c r="B210" s="193"/>
      <c r="C210" s="155"/>
      <c r="D210" s="194"/>
      <c r="E210" s="194"/>
      <c r="F210" s="155"/>
      <c r="G210" s="155"/>
      <c r="H210" s="155"/>
      <c r="I210" s="155"/>
      <c r="J210" s="155"/>
      <c r="K210" s="155"/>
    </row>
    <row r="211" spans="1:11" s="244" customFormat="1" x14ac:dyDescent="0.25">
      <c r="A211" s="245"/>
      <c r="B211" s="193"/>
      <c r="C211" s="155"/>
      <c r="D211" s="194"/>
      <c r="E211" s="194"/>
      <c r="F211" s="155"/>
      <c r="G211" s="155"/>
      <c r="H211" s="155"/>
      <c r="I211" s="155"/>
      <c r="J211" s="155"/>
      <c r="K211" s="155"/>
    </row>
    <row r="212" spans="1:11" s="244" customFormat="1" x14ac:dyDescent="0.25">
      <c r="A212" s="245"/>
      <c r="B212" s="193"/>
      <c r="C212" s="155"/>
      <c r="D212" s="194"/>
      <c r="E212" s="194"/>
      <c r="F212" s="155"/>
      <c r="G212" s="155"/>
      <c r="H212" s="155"/>
      <c r="I212" s="155"/>
      <c r="J212" s="155"/>
      <c r="K212" s="155"/>
    </row>
    <row r="213" spans="1:11" s="244" customFormat="1" x14ac:dyDescent="0.25">
      <c r="A213" s="245"/>
      <c r="B213" s="193"/>
      <c r="C213" s="155"/>
      <c r="D213" s="194"/>
      <c r="E213" s="194"/>
      <c r="F213" s="155"/>
      <c r="G213" s="155"/>
      <c r="H213" s="155"/>
      <c r="I213" s="155"/>
      <c r="J213" s="155"/>
      <c r="K213" s="155"/>
    </row>
    <row r="214" spans="1:11" s="244" customFormat="1" x14ac:dyDescent="0.25">
      <c r="A214" s="245"/>
      <c r="B214" s="193"/>
      <c r="C214" s="155"/>
      <c r="D214" s="194"/>
      <c r="E214" s="194"/>
      <c r="F214" s="155"/>
      <c r="G214" s="155"/>
      <c r="H214" s="155"/>
      <c r="I214" s="155"/>
      <c r="J214" s="155"/>
      <c r="K214" s="155"/>
    </row>
    <row r="215" spans="1:11" s="244" customFormat="1" x14ac:dyDescent="0.25">
      <c r="A215" s="245"/>
      <c r="B215" s="193"/>
      <c r="C215" s="155"/>
      <c r="D215" s="194"/>
      <c r="E215" s="194"/>
      <c r="F215" s="155"/>
      <c r="G215" s="155"/>
      <c r="H215" s="155"/>
      <c r="I215" s="155"/>
      <c r="J215" s="155"/>
      <c r="K215" s="155"/>
    </row>
    <row r="216" spans="1:11" s="244" customFormat="1" x14ac:dyDescent="0.25">
      <c r="A216" s="245"/>
      <c r="B216" s="193"/>
      <c r="C216" s="155"/>
      <c r="D216" s="194"/>
      <c r="E216" s="194"/>
      <c r="F216" s="155"/>
      <c r="G216" s="155"/>
      <c r="H216" s="155"/>
      <c r="I216" s="155"/>
      <c r="J216" s="155"/>
      <c r="K216" s="155"/>
    </row>
    <row r="217" spans="1:11" s="244" customFormat="1" x14ac:dyDescent="0.25">
      <c r="A217" s="245"/>
      <c r="B217" s="193"/>
      <c r="C217" s="155"/>
      <c r="D217" s="194"/>
      <c r="E217" s="194"/>
      <c r="F217" s="155"/>
      <c r="G217" s="155"/>
      <c r="H217" s="155"/>
      <c r="I217" s="155"/>
      <c r="J217" s="155"/>
      <c r="K217" s="155"/>
    </row>
    <row r="218" spans="1:11" s="244" customFormat="1" x14ac:dyDescent="0.25">
      <c r="A218" s="245"/>
      <c r="B218" s="193"/>
      <c r="C218" s="155"/>
      <c r="D218" s="194"/>
      <c r="E218" s="194"/>
      <c r="F218" s="155"/>
      <c r="G218" s="155"/>
      <c r="H218" s="155"/>
      <c r="I218" s="155"/>
      <c r="J218" s="155"/>
      <c r="K218" s="155"/>
    </row>
    <row r="219" spans="1:11" s="244" customFormat="1" x14ac:dyDescent="0.25">
      <c r="A219" s="245"/>
      <c r="B219" s="193"/>
      <c r="C219" s="155"/>
      <c r="D219" s="194"/>
      <c r="E219" s="194"/>
      <c r="F219" s="155"/>
      <c r="G219" s="155"/>
      <c r="H219" s="155"/>
      <c r="I219" s="155"/>
      <c r="J219" s="155"/>
      <c r="K219" s="155"/>
    </row>
    <row r="220" spans="1:11" s="244" customFormat="1" x14ac:dyDescent="0.25">
      <c r="A220" s="245"/>
      <c r="B220" s="193"/>
      <c r="C220" s="155"/>
      <c r="D220" s="194"/>
      <c r="E220" s="194"/>
      <c r="F220" s="155"/>
      <c r="G220" s="155"/>
      <c r="H220" s="155"/>
      <c r="I220" s="155"/>
      <c r="J220" s="155"/>
      <c r="K220" s="155"/>
    </row>
    <row r="221" spans="1:11" s="244" customFormat="1" x14ac:dyDescent="0.25">
      <c r="A221" s="245"/>
      <c r="B221" s="193"/>
      <c r="C221" s="155"/>
      <c r="D221" s="194"/>
      <c r="E221" s="194"/>
      <c r="F221" s="155"/>
      <c r="G221" s="155"/>
      <c r="H221" s="155"/>
      <c r="I221" s="155"/>
      <c r="J221" s="155"/>
      <c r="K221" s="155"/>
    </row>
    <row r="222" spans="1:11" s="244" customFormat="1" x14ac:dyDescent="0.25">
      <c r="A222" s="245"/>
      <c r="B222" s="193"/>
      <c r="C222" s="155"/>
      <c r="D222" s="194"/>
      <c r="E222" s="194"/>
      <c r="F222" s="155"/>
      <c r="G222" s="155"/>
      <c r="H222" s="155"/>
      <c r="I222" s="155"/>
      <c r="J222" s="155"/>
      <c r="K222" s="155"/>
    </row>
    <row r="223" spans="1:11" s="244" customFormat="1" x14ac:dyDescent="0.25">
      <c r="A223" s="245"/>
      <c r="B223" s="193"/>
      <c r="C223" s="155"/>
      <c r="D223" s="194"/>
      <c r="E223" s="194"/>
      <c r="F223" s="155"/>
      <c r="G223" s="155"/>
      <c r="H223" s="155"/>
      <c r="I223" s="155"/>
      <c r="J223" s="155"/>
      <c r="K223" s="155"/>
    </row>
    <row r="224" spans="1:11" s="244" customFormat="1" x14ac:dyDescent="0.25">
      <c r="A224" s="245"/>
      <c r="B224" s="193"/>
      <c r="C224" s="155"/>
      <c r="D224" s="194"/>
      <c r="E224" s="194"/>
      <c r="F224" s="155"/>
      <c r="G224" s="155"/>
      <c r="H224" s="155"/>
      <c r="I224" s="155"/>
      <c r="J224" s="155"/>
      <c r="K224" s="155"/>
    </row>
    <row r="225" spans="1:11" s="244" customFormat="1" x14ac:dyDescent="0.25">
      <c r="A225" s="245"/>
      <c r="B225" s="193"/>
      <c r="C225" s="155"/>
      <c r="D225" s="194"/>
      <c r="E225" s="194"/>
      <c r="F225" s="155"/>
      <c r="G225" s="155"/>
      <c r="H225" s="155"/>
      <c r="I225" s="155"/>
      <c r="J225" s="155"/>
      <c r="K225" s="155"/>
    </row>
    <row r="226" spans="1:11" s="244" customFormat="1" x14ac:dyDescent="0.25">
      <c r="A226" s="245"/>
      <c r="B226" s="193"/>
      <c r="C226" s="155"/>
      <c r="D226" s="194"/>
      <c r="E226" s="194"/>
      <c r="F226" s="155"/>
      <c r="G226" s="155"/>
      <c r="H226" s="155"/>
      <c r="I226" s="155"/>
      <c r="J226" s="155"/>
      <c r="K226" s="155"/>
    </row>
    <row r="227" spans="1:11" s="244" customFormat="1" x14ac:dyDescent="0.25">
      <c r="A227" s="245"/>
      <c r="B227" s="193"/>
      <c r="C227" s="155"/>
      <c r="D227" s="194"/>
      <c r="E227" s="194"/>
      <c r="F227" s="155"/>
      <c r="G227" s="155"/>
      <c r="H227" s="155"/>
      <c r="I227" s="155"/>
      <c r="J227" s="155"/>
      <c r="K227" s="155"/>
    </row>
    <row r="228" spans="1:11" s="244" customFormat="1" x14ac:dyDescent="0.25">
      <c r="A228" s="245"/>
      <c r="B228" s="193"/>
      <c r="C228" s="155"/>
      <c r="D228" s="194"/>
      <c r="E228" s="194"/>
      <c r="F228" s="155"/>
      <c r="G228" s="155"/>
      <c r="H228" s="155"/>
      <c r="I228" s="155"/>
      <c r="J228" s="155"/>
      <c r="K228" s="155"/>
    </row>
    <row r="229" spans="1:11" s="244" customFormat="1" x14ac:dyDescent="0.25">
      <c r="A229" s="245"/>
      <c r="B229" s="193"/>
      <c r="C229" s="155"/>
      <c r="D229" s="194"/>
      <c r="E229" s="194"/>
      <c r="F229" s="155"/>
      <c r="G229" s="155"/>
      <c r="H229" s="155"/>
      <c r="I229" s="155"/>
      <c r="J229" s="155"/>
      <c r="K229" s="155"/>
    </row>
    <row r="230" spans="1:11" s="244" customFormat="1" x14ac:dyDescent="0.25">
      <c r="A230" s="245"/>
      <c r="B230" s="193"/>
      <c r="C230" s="155"/>
      <c r="D230" s="194"/>
      <c r="E230" s="194"/>
      <c r="F230" s="155"/>
      <c r="G230" s="155"/>
      <c r="H230" s="155"/>
      <c r="I230" s="155"/>
      <c r="J230" s="155"/>
      <c r="K230" s="155"/>
    </row>
    <row r="231" spans="1:11" s="244" customFormat="1" x14ac:dyDescent="0.25">
      <c r="A231" s="245"/>
      <c r="B231" s="193"/>
      <c r="C231" s="155"/>
      <c r="D231" s="194"/>
      <c r="E231" s="194"/>
      <c r="F231" s="155"/>
      <c r="G231" s="155"/>
      <c r="H231" s="155"/>
      <c r="I231" s="155"/>
      <c r="J231" s="155"/>
      <c r="K231" s="155"/>
    </row>
    <row r="232" spans="1:11" s="244" customFormat="1" x14ac:dyDescent="0.25">
      <c r="A232" s="245"/>
      <c r="B232" s="193"/>
      <c r="C232" s="155"/>
      <c r="D232" s="194"/>
      <c r="E232" s="194"/>
      <c r="F232" s="155"/>
      <c r="G232" s="155"/>
      <c r="H232" s="155"/>
      <c r="I232" s="155"/>
      <c r="J232" s="155"/>
      <c r="K232" s="155"/>
    </row>
    <row r="233" spans="1:11" s="244" customFormat="1" x14ac:dyDescent="0.25">
      <c r="A233" s="245"/>
      <c r="B233" s="193"/>
      <c r="C233" s="155"/>
      <c r="D233" s="194"/>
      <c r="E233" s="194"/>
      <c r="F233" s="155"/>
      <c r="G233" s="155"/>
      <c r="H233" s="155"/>
      <c r="I233" s="155"/>
      <c r="J233" s="155"/>
      <c r="K233" s="155"/>
    </row>
    <row r="234" spans="1:11" s="244" customFormat="1" x14ac:dyDescent="0.25">
      <c r="A234" s="245"/>
      <c r="B234" s="193"/>
      <c r="C234" s="155"/>
      <c r="D234" s="194"/>
      <c r="E234" s="194"/>
      <c r="F234" s="155"/>
      <c r="G234" s="155"/>
      <c r="H234" s="155"/>
      <c r="I234" s="155"/>
      <c r="J234" s="155"/>
      <c r="K234" s="155"/>
    </row>
    <row r="235" spans="1:11" s="244" customFormat="1" x14ac:dyDescent="0.25">
      <c r="A235" s="245"/>
      <c r="B235" s="193"/>
      <c r="C235" s="155"/>
      <c r="D235" s="194"/>
      <c r="E235" s="194"/>
      <c r="F235" s="155"/>
      <c r="G235" s="155"/>
      <c r="H235" s="155"/>
      <c r="I235" s="155"/>
      <c r="J235" s="155"/>
      <c r="K235" s="155"/>
    </row>
    <row r="236" spans="1:11" s="244" customFormat="1" x14ac:dyDescent="0.25">
      <c r="A236" s="245"/>
      <c r="B236" s="193"/>
      <c r="C236" s="155"/>
      <c r="D236" s="194"/>
      <c r="E236" s="194"/>
      <c r="F236" s="155"/>
      <c r="G236" s="155"/>
      <c r="H236" s="155"/>
      <c r="I236" s="155"/>
      <c r="J236" s="155"/>
      <c r="K236" s="155"/>
    </row>
    <row r="237" spans="1:11" s="244" customFormat="1" x14ac:dyDescent="0.25">
      <c r="A237" s="245"/>
      <c r="B237" s="193"/>
      <c r="C237" s="155"/>
      <c r="D237" s="194"/>
      <c r="E237" s="194"/>
      <c r="F237" s="155"/>
      <c r="G237" s="155"/>
      <c r="H237" s="155"/>
      <c r="I237" s="155"/>
      <c r="J237" s="155"/>
      <c r="K237" s="155"/>
    </row>
    <row r="238" spans="1:11" s="244" customFormat="1" x14ac:dyDescent="0.25">
      <c r="A238" s="245"/>
      <c r="B238" s="193"/>
      <c r="C238" s="155"/>
      <c r="D238" s="194"/>
      <c r="E238" s="194"/>
      <c r="F238" s="155"/>
      <c r="G238" s="155"/>
      <c r="H238" s="155"/>
      <c r="I238" s="155"/>
      <c r="J238" s="155"/>
      <c r="K238" s="155"/>
    </row>
    <row r="239" spans="1:11" s="244" customFormat="1" x14ac:dyDescent="0.25">
      <c r="A239" s="245"/>
      <c r="B239" s="193"/>
      <c r="C239" s="155"/>
      <c r="D239" s="194"/>
      <c r="E239" s="194"/>
      <c r="F239" s="155"/>
      <c r="G239" s="155"/>
      <c r="H239" s="155"/>
      <c r="I239" s="155"/>
      <c r="J239" s="155"/>
      <c r="K239" s="155"/>
    </row>
    <row r="240" spans="1:11" s="244" customFormat="1" x14ac:dyDescent="0.25">
      <c r="A240" s="245"/>
      <c r="B240" s="193"/>
      <c r="C240" s="155"/>
      <c r="D240" s="194"/>
      <c r="E240" s="194"/>
      <c r="F240" s="155"/>
      <c r="G240" s="155"/>
      <c r="H240" s="155"/>
      <c r="I240" s="155"/>
      <c r="J240" s="155"/>
      <c r="K240" s="155"/>
    </row>
    <row r="241" spans="1:11" s="244" customFormat="1" x14ac:dyDescent="0.25">
      <c r="A241" s="245"/>
      <c r="B241" s="193"/>
      <c r="C241" s="155"/>
      <c r="D241" s="194"/>
      <c r="E241" s="194"/>
      <c r="F241" s="155"/>
      <c r="G241" s="155"/>
      <c r="H241" s="155"/>
      <c r="I241" s="155"/>
      <c r="J241" s="155"/>
      <c r="K241" s="155"/>
    </row>
    <row r="242" spans="1:11" s="244" customFormat="1" x14ac:dyDescent="0.25">
      <c r="A242" s="245"/>
      <c r="B242" s="193"/>
      <c r="C242" s="155"/>
      <c r="D242" s="194"/>
      <c r="E242" s="194"/>
      <c r="F242" s="155"/>
      <c r="G242" s="155"/>
      <c r="H242" s="155"/>
      <c r="I242" s="155"/>
      <c r="J242" s="155"/>
      <c r="K242" s="155"/>
    </row>
    <row r="243" spans="1:11" s="244" customFormat="1" x14ac:dyDescent="0.25">
      <c r="A243" s="245"/>
      <c r="B243" s="193"/>
      <c r="C243" s="155"/>
      <c r="D243" s="194"/>
      <c r="E243" s="194"/>
      <c r="F243" s="155"/>
      <c r="G243" s="155"/>
      <c r="H243" s="155"/>
      <c r="I243" s="155"/>
      <c r="J243" s="155"/>
      <c r="K243" s="155"/>
    </row>
    <row r="244" spans="1:11" s="244" customFormat="1" x14ac:dyDescent="0.25">
      <c r="A244" s="245"/>
      <c r="B244" s="193"/>
      <c r="C244" s="155"/>
      <c r="D244" s="194"/>
      <c r="E244" s="194"/>
      <c r="F244" s="155"/>
      <c r="G244" s="155"/>
      <c r="H244" s="155"/>
      <c r="I244" s="155"/>
      <c r="J244" s="155"/>
      <c r="K244" s="155"/>
    </row>
    <row r="245" spans="1:11" s="244" customFormat="1" x14ac:dyDescent="0.25">
      <c r="A245" s="245"/>
      <c r="B245" s="193"/>
      <c r="C245" s="155"/>
      <c r="D245" s="194"/>
      <c r="E245" s="194"/>
      <c r="F245" s="155"/>
      <c r="G245" s="155"/>
      <c r="H245" s="155"/>
      <c r="I245" s="155"/>
      <c r="J245" s="155"/>
      <c r="K245" s="155"/>
    </row>
    <row r="246" spans="1:11" s="244" customFormat="1" x14ac:dyDescent="0.25">
      <c r="A246" s="245"/>
      <c r="B246" s="193"/>
      <c r="C246" s="155"/>
      <c r="D246" s="194"/>
      <c r="E246" s="194"/>
      <c r="F246" s="155"/>
      <c r="G246" s="155"/>
      <c r="H246" s="155"/>
      <c r="I246" s="155"/>
      <c r="J246" s="155"/>
      <c r="K246" s="155"/>
    </row>
    <row r="247" spans="1:11" s="244" customFormat="1" x14ac:dyDescent="0.25">
      <c r="A247" s="245"/>
      <c r="B247" s="193"/>
      <c r="C247" s="155"/>
      <c r="D247" s="194"/>
      <c r="E247" s="194"/>
      <c r="F247" s="155"/>
      <c r="G247" s="155"/>
      <c r="H247" s="155"/>
      <c r="I247" s="155"/>
      <c r="J247" s="155"/>
      <c r="K247" s="155"/>
    </row>
    <row r="248" spans="1:11" s="244" customFormat="1" x14ac:dyDescent="0.25">
      <c r="A248" s="245"/>
      <c r="B248" s="193"/>
      <c r="C248" s="155"/>
      <c r="D248" s="194"/>
      <c r="E248" s="194"/>
      <c r="F248" s="155"/>
      <c r="G248" s="155"/>
      <c r="H248" s="155"/>
      <c r="I248" s="155"/>
      <c r="J248" s="155"/>
      <c r="K248" s="155"/>
    </row>
    <row r="249" spans="1:11" s="244" customFormat="1" x14ac:dyDescent="0.25">
      <c r="A249" s="245"/>
      <c r="B249" s="193"/>
      <c r="C249" s="155"/>
      <c r="D249" s="194"/>
      <c r="E249" s="194"/>
      <c r="F249" s="155"/>
      <c r="G249" s="155"/>
      <c r="H249" s="155"/>
      <c r="I249" s="155"/>
      <c r="J249" s="155"/>
      <c r="K249" s="155"/>
    </row>
    <row r="250" spans="1:11" s="244" customFormat="1" x14ac:dyDescent="0.25">
      <c r="A250" s="245"/>
      <c r="B250" s="193"/>
      <c r="C250" s="155"/>
      <c r="D250" s="194"/>
      <c r="E250" s="194"/>
      <c r="F250" s="155"/>
      <c r="G250" s="155"/>
      <c r="H250" s="155"/>
      <c r="I250" s="155"/>
      <c r="J250" s="155"/>
      <c r="K250" s="155"/>
    </row>
    <row r="251" spans="1:11" s="244" customFormat="1" x14ac:dyDescent="0.25">
      <c r="A251" s="245"/>
      <c r="B251" s="193"/>
      <c r="C251" s="155"/>
      <c r="D251" s="194"/>
      <c r="E251" s="194"/>
      <c r="F251" s="155"/>
      <c r="G251" s="155"/>
      <c r="H251" s="155"/>
      <c r="I251" s="155"/>
      <c r="J251" s="155"/>
      <c r="K251" s="155"/>
    </row>
    <row r="252" spans="1:11" s="244" customFormat="1" x14ac:dyDescent="0.25">
      <c r="A252" s="245"/>
      <c r="B252" s="193"/>
      <c r="C252" s="155"/>
      <c r="D252" s="194"/>
      <c r="E252" s="194"/>
      <c r="F252" s="155"/>
      <c r="G252" s="155"/>
      <c r="H252" s="155"/>
      <c r="I252" s="155"/>
      <c r="J252" s="155"/>
      <c r="K252" s="155"/>
    </row>
  </sheetData>
  <mergeCells count="14">
    <mergeCell ref="K12:K13"/>
    <mergeCell ref="A35:B35"/>
    <mergeCell ref="A62:B62"/>
    <mergeCell ref="A90:B90"/>
    <mergeCell ref="A1:J1"/>
    <mergeCell ref="A10:B10"/>
    <mergeCell ref="B12:B13"/>
    <mergeCell ref="C12:C13"/>
    <mergeCell ref="D12:E12"/>
    <mergeCell ref="F12:F13"/>
    <mergeCell ref="G12:G13"/>
    <mergeCell ref="H12:H13"/>
    <mergeCell ref="I12:I13"/>
    <mergeCell ref="J12:J13"/>
  </mergeCells>
  <printOptions horizontalCentered="1" verticalCentered="1"/>
  <pageMargins left="0" right="0" top="0" bottom="0" header="0" footer="0"/>
  <pageSetup paperSize="9" scale="54" orientation="landscape" r:id="rId1"/>
  <headerFooter alignWithMargins="0"/>
  <rowBreaks count="1" manualBreakCount="1">
    <brk id="3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view="pageBreakPreview" zoomScaleSheetLayoutView="100" workbookViewId="0">
      <selection activeCell="E5" sqref="E5"/>
    </sheetView>
  </sheetViews>
  <sheetFormatPr defaultRowHeight="15" x14ac:dyDescent="0.25"/>
  <cols>
    <col min="1" max="1" width="4.5703125" style="289" customWidth="1"/>
    <col min="2" max="2" width="72.42578125" style="289" bestFit="1" customWidth="1"/>
    <col min="3" max="3" width="13.140625" style="290" bestFit="1" customWidth="1"/>
    <col min="4" max="4" width="12.28515625" style="290" bestFit="1" customWidth="1"/>
    <col min="5" max="5" width="13.140625" style="290" bestFit="1" customWidth="1"/>
    <col min="6" max="6" width="7" style="284" bestFit="1" customWidth="1"/>
    <col min="7" max="16384" width="9.140625" style="248"/>
  </cols>
  <sheetData>
    <row r="1" spans="1:8" ht="15.75" x14ac:dyDescent="0.25">
      <c r="A1" s="247" t="s">
        <v>77</v>
      </c>
      <c r="B1" s="247"/>
      <c r="C1" s="247"/>
      <c r="D1" s="247"/>
      <c r="E1" s="247"/>
      <c r="F1" s="247"/>
    </row>
    <row r="2" spans="1:8" ht="15.75" x14ac:dyDescent="0.25">
      <c r="A2" s="249"/>
      <c r="B2" s="249"/>
      <c r="C2" s="249"/>
      <c r="D2" s="249"/>
      <c r="E2" s="249"/>
      <c r="F2" s="249"/>
    </row>
    <row r="3" spans="1:8" ht="15.75" customHeight="1" x14ac:dyDescent="0.25">
      <c r="A3" s="250" t="s">
        <v>78</v>
      </c>
      <c r="B3" s="250"/>
      <c r="C3" s="250"/>
      <c r="D3" s="250"/>
      <c r="E3" s="250"/>
      <c r="F3" s="250"/>
    </row>
    <row r="4" spans="1:8" s="254" customFormat="1" ht="76.5" x14ac:dyDescent="0.2">
      <c r="A4" s="251"/>
      <c r="B4" s="252"/>
      <c r="C4" s="253" t="s">
        <v>79</v>
      </c>
      <c r="D4" s="253" t="s">
        <v>80</v>
      </c>
      <c r="E4" s="253" t="s">
        <v>81</v>
      </c>
      <c r="F4" s="253" t="s">
        <v>82</v>
      </c>
    </row>
    <row r="5" spans="1:8" s="257" customFormat="1" ht="12.75" x14ac:dyDescent="0.2">
      <c r="A5" s="255">
        <v>6</v>
      </c>
      <c r="B5" s="255" t="s">
        <v>83</v>
      </c>
      <c r="C5" s="256">
        <f>C6+C12+C14+C19</f>
        <v>9501710.7400000002</v>
      </c>
      <c r="D5" s="256">
        <f>D6+D12+D14+D19</f>
        <v>-18371.429999999877</v>
      </c>
      <c r="E5" s="256">
        <f>E6+E12+E14+E19</f>
        <v>9483339.3099999987</v>
      </c>
      <c r="F5" s="256">
        <f>E5/C5</f>
        <v>0.99806651344134667</v>
      </c>
    </row>
    <row r="6" spans="1:8" s="257" customFormat="1" ht="12.75" x14ac:dyDescent="0.2">
      <c r="A6" s="255">
        <v>63</v>
      </c>
      <c r="B6" s="255" t="s">
        <v>84</v>
      </c>
      <c r="C6" s="256">
        <f>C7+C8+C11</f>
        <v>8481000</v>
      </c>
      <c r="D6" s="256">
        <f t="shared" ref="D6:E6" si="0">D7+D8+D11</f>
        <v>39082.000000000153</v>
      </c>
      <c r="E6" s="256">
        <f t="shared" si="0"/>
        <v>8520082</v>
      </c>
      <c r="F6" s="256">
        <f>E6/C6</f>
        <v>1.0046081829972882</v>
      </c>
    </row>
    <row r="7" spans="1:8" s="257" customFormat="1" ht="12.75" x14ac:dyDescent="0.2">
      <c r="A7" s="258">
        <v>634</v>
      </c>
      <c r="B7" s="259" t="s">
        <v>85</v>
      </c>
      <c r="C7" s="260">
        <v>19500</v>
      </c>
      <c r="D7" s="260">
        <f>E7-C7</f>
        <v>19712.480000000003</v>
      </c>
      <c r="E7" s="261">
        <v>39212.480000000003</v>
      </c>
      <c r="F7" s="256">
        <f t="shared" ref="F7:F49" si="1">E7/C7</f>
        <v>2.0108964102564104</v>
      </c>
    </row>
    <row r="8" spans="1:8" s="257" customFormat="1" ht="12.75" x14ac:dyDescent="0.2">
      <c r="A8" s="258">
        <v>636</v>
      </c>
      <c r="B8" s="259" t="s">
        <v>86</v>
      </c>
      <c r="C8" s="260">
        <f>SUM(C9:C10)</f>
        <v>8461500</v>
      </c>
      <c r="D8" s="260">
        <f t="shared" ref="D8:E8" si="2">SUM(D9:D10)</f>
        <v>-65361.339999999851</v>
      </c>
      <c r="E8" s="260">
        <f t="shared" si="2"/>
        <v>8396138.6600000001</v>
      </c>
      <c r="F8" s="256">
        <f t="shared" si="1"/>
        <v>0.99227544288837677</v>
      </c>
    </row>
    <row r="9" spans="1:8" s="257" customFormat="1" ht="12.75" x14ac:dyDescent="0.2">
      <c r="A9" s="258"/>
      <c r="B9" s="258" t="s">
        <v>87</v>
      </c>
      <c r="C9" s="260">
        <v>8458398</v>
      </c>
      <c r="D9" s="260">
        <f t="shared" ref="D9:D11" si="3">E9-C9</f>
        <v>-64759.339999999851</v>
      </c>
      <c r="E9" s="261">
        <v>8393638.6600000001</v>
      </c>
      <c r="F9" s="256"/>
    </row>
    <row r="10" spans="1:8" s="257" customFormat="1" ht="12.75" x14ac:dyDescent="0.2">
      <c r="A10" s="258"/>
      <c r="B10" s="258" t="s">
        <v>88</v>
      </c>
      <c r="C10" s="260">
        <v>3102</v>
      </c>
      <c r="D10" s="260">
        <f t="shared" si="3"/>
        <v>-602</v>
      </c>
      <c r="E10" s="261">
        <v>2500</v>
      </c>
      <c r="F10" s="256"/>
    </row>
    <row r="11" spans="1:8" s="257" customFormat="1" ht="12.75" x14ac:dyDescent="0.2">
      <c r="A11" s="258">
        <v>638</v>
      </c>
      <c r="B11" s="258" t="s">
        <v>89</v>
      </c>
      <c r="C11" s="260">
        <v>0</v>
      </c>
      <c r="D11" s="260">
        <f t="shared" si="3"/>
        <v>84730.86</v>
      </c>
      <c r="E11" s="261">
        <v>84730.86</v>
      </c>
      <c r="F11" s="256"/>
    </row>
    <row r="12" spans="1:8" s="257" customFormat="1" ht="15.75" customHeight="1" x14ac:dyDescent="0.2">
      <c r="A12" s="262">
        <v>64</v>
      </c>
      <c r="B12" s="263" t="s">
        <v>90</v>
      </c>
      <c r="C12" s="256">
        <f>SUM(C13)</f>
        <v>165</v>
      </c>
      <c r="D12" s="256">
        <f t="shared" ref="D12:E12" si="4">SUM(D13)</f>
        <v>22.22999999999999</v>
      </c>
      <c r="E12" s="256">
        <f t="shared" si="4"/>
        <v>187.23</v>
      </c>
      <c r="F12" s="256">
        <f t="shared" si="1"/>
        <v>1.1347272727272726</v>
      </c>
    </row>
    <row r="13" spans="1:8" ht="12.75" x14ac:dyDescent="0.2">
      <c r="A13" s="264">
        <v>641</v>
      </c>
      <c r="B13" s="265" t="s">
        <v>91</v>
      </c>
      <c r="C13" s="266">
        <v>165</v>
      </c>
      <c r="D13" s="266">
        <f>E13-C13</f>
        <v>22.22999999999999</v>
      </c>
      <c r="E13" s="266">
        <v>187.23</v>
      </c>
      <c r="F13" s="256">
        <f t="shared" si="1"/>
        <v>1.1347272727272726</v>
      </c>
      <c r="G13" s="267"/>
      <c r="H13" s="267"/>
    </row>
    <row r="14" spans="1:8" s="257" customFormat="1" ht="12.75" x14ac:dyDescent="0.2">
      <c r="A14" s="262">
        <v>66</v>
      </c>
      <c r="B14" s="268" t="s">
        <v>92</v>
      </c>
      <c r="C14" s="269">
        <f>C15+C18</f>
        <v>72510</v>
      </c>
      <c r="D14" s="269">
        <f t="shared" ref="D14:E14" si="5">D15+D18</f>
        <v>31383.120000000003</v>
      </c>
      <c r="E14" s="269">
        <f t="shared" si="5"/>
        <v>103893.12</v>
      </c>
      <c r="F14" s="256">
        <f t="shared" si="1"/>
        <v>1.4328109226313612</v>
      </c>
      <c r="G14" s="270"/>
      <c r="H14" s="270"/>
    </row>
    <row r="15" spans="1:8" ht="14.25" x14ac:dyDescent="0.2">
      <c r="A15" s="264">
        <v>661</v>
      </c>
      <c r="B15" s="265" t="s">
        <v>93</v>
      </c>
      <c r="C15" s="266">
        <v>47510</v>
      </c>
      <c r="D15" s="266">
        <f>E15-C15</f>
        <v>12490</v>
      </c>
      <c r="E15" s="260">
        <v>60000</v>
      </c>
      <c r="F15" s="256">
        <f t="shared" si="1"/>
        <v>1.2628920227320564</v>
      </c>
      <c r="G15" s="267"/>
      <c r="H15" s="267"/>
    </row>
    <row r="16" spans="1:8" ht="12.75" x14ac:dyDescent="0.2">
      <c r="A16" s="264"/>
      <c r="B16" s="265" t="s">
        <v>94</v>
      </c>
      <c r="C16" s="266">
        <v>102525</v>
      </c>
      <c r="D16" s="266"/>
      <c r="E16" s="260">
        <v>117000</v>
      </c>
      <c r="F16" s="256"/>
      <c r="G16" s="267"/>
      <c r="H16" s="267"/>
    </row>
    <row r="17" spans="1:8" ht="12.75" x14ac:dyDescent="0.2">
      <c r="A17" s="264"/>
      <c r="B17" s="265" t="s">
        <v>95</v>
      </c>
      <c r="C17" s="266">
        <v>-61515</v>
      </c>
      <c r="D17" s="266"/>
      <c r="E17" s="260">
        <v>-57000</v>
      </c>
      <c r="F17" s="256"/>
      <c r="G17" s="267"/>
      <c r="H17" s="267"/>
    </row>
    <row r="18" spans="1:8" ht="12.75" x14ac:dyDescent="0.2">
      <c r="A18" s="264">
        <v>663</v>
      </c>
      <c r="B18" s="265" t="s">
        <v>96</v>
      </c>
      <c r="C18" s="266">
        <v>25000</v>
      </c>
      <c r="D18" s="266">
        <f>E18-C18</f>
        <v>18893.120000000003</v>
      </c>
      <c r="E18" s="260">
        <v>43893.120000000003</v>
      </c>
      <c r="F18" s="256">
        <f t="shared" si="1"/>
        <v>1.7557248000000001</v>
      </c>
      <c r="G18" s="267"/>
      <c r="H18" s="267"/>
    </row>
    <row r="19" spans="1:8" s="257" customFormat="1" ht="12.75" x14ac:dyDescent="0.2">
      <c r="A19" s="262">
        <v>67</v>
      </c>
      <c r="B19" s="268" t="s">
        <v>97</v>
      </c>
      <c r="C19" s="269">
        <f>C20</f>
        <v>948035.74</v>
      </c>
      <c r="D19" s="269">
        <f t="shared" ref="D19:E19" si="6">D20</f>
        <v>-88858.780000000028</v>
      </c>
      <c r="E19" s="269">
        <f t="shared" si="6"/>
        <v>859176.95999999996</v>
      </c>
      <c r="F19" s="256">
        <f t="shared" si="1"/>
        <v>0.90627064334093566</v>
      </c>
      <c r="G19" s="270"/>
      <c r="H19" s="270"/>
    </row>
    <row r="20" spans="1:8" ht="12.75" x14ac:dyDescent="0.2">
      <c r="A20" s="264">
        <v>671</v>
      </c>
      <c r="B20" s="265" t="s">
        <v>98</v>
      </c>
      <c r="C20" s="266">
        <v>948035.74</v>
      </c>
      <c r="D20" s="266">
        <f>E20-C20</f>
        <v>-88858.780000000028</v>
      </c>
      <c r="E20" s="260">
        <v>859176.95999999996</v>
      </c>
      <c r="F20" s="256">
        <f t="shared" si="1"/>
        <v>0.90627064334093566</v>
      </c>
      <c r="G20" s="267"/>
      <c r="H20" s="267"/>
    </row>
    <row r="21" spans="1:8" s="257" customFormat="1" ht="12.75" x14ac:dyDescent="0.2">
      <c r="A21" s="262">
        <v>7</v>
      </c>
      <c r="B21" s="268" t="s">
        <v>99</v>
      </c>
      <c r="C21" s="269">
        <f t="shared" ref="C21:E22" si="7">C22</f>
        <v>588</v>
      </c>
      <c r="D21" s="269">
        <f t="shared" si="7"/>
        <v>0</v>
      </c>
      <c r="E21" s="269">
        <f t="shared" si="7"/>
        <v>588</v>
      </c>
      <c r="F21" s="256">
        <f t="shared" si="1"/>
        <v>1</v>
      </c>
      <c r="G21" s="270"/>
      <c r="H21" s="270"/>
    </row>
    <row r="22" spans="1:8" s="257" customFormat="1" ht="12.75" x14ac:dyDescent="0.2">
      <c r="A22" s="262">
        <v>72</v>
      </c>
      <c r="B22" s="268" t="s">
        <v>100</v>
      </c>
      <c r="C22" s="269">
        <f t="shared" si="7"/>
        <v>588</v>
      </c>
      <c r="D22" s="269">
        <f t="shared" si="7"/>
        <v>0</v>
      </c>
      <c r="E22" s="269">
        <f t="shared" si="7"/>
        <v>588</v>
      </c>
      <c r="F22" s="256">
        <f t="shared" si="1"/>
        <v>1</v>
      </c>
      <c r="G22" s="270"/>
      <c r="H22" s="270"/>
    </row>
    <row r="23" spans="1:8" ht="14.25" x14ac:dyDescent="0.2">
      <c r="A23" s="264">
        <v>721</v>
      </c>
      <c r="B23" s="265" t="s">
        <v>101</v>
      </c>
      <c r="C23" s="266">
        <f>C24-C25</f>
        <v>588</v>
      </c>
      <c r="D23" s="266">
        <f>E23-C23</f>
        <v>0</v>
      </c>
      <c r="E23" s="266">
        <f>E24-E25</f>
        <v>588</v>
      </c>
      <c r="F23" s="256">
        <f t="shared" si="1"/>
        <v>1</v>
      </c>
      <c r="G23" s="267"/>
      <c r="H23" s="267"/>
    </row>
    <row r="24" spans="1:8" ht="12.75" x14ac:dyDescent="0.2">
      <c r="A24" s="262"/>
      <c r="B24" s="265" t="s">
        <v>102</v>
      </c>
      <c r="C24" s="266">
        <v>1680</v>
      </c>
      <c r="D24" s="266">
        <f>E24-C24</f>
        <v>0</v>
      </c>
      <c r="E24" s="266">
        <v>1680</v>
      </c>
      <c r="F24" s="256"/>
      <c r="G24" s="267"/>
      <c r="H24" s="267"/>
    </row>
    <row r="25" spans="1:8" ht="12.75" x14ac:dyDescent="0.2">
      <c r="A25" s="262"/>
      <c r="B25" s="265" t="s">
        <v>103</v>
      </c>
      <c r="C25" s="266">
        <v>1092</v>
      </c>
      <c r="D25" s="266">
        <f>E25-C25</f>
        <v>0</v>
      </c>
      <c r="E25" s="266">
        <v>1092</v>
      </c>
      <c r="F25" s="256"/>
      <c r="G25" s="267"/>
      <c r="H25" s="267"/>
    </row>
    <row r="26" spans="1:8" s="257" customFormat="1" ht="12.75" x14ac:dyDescent="0.2">
      <c r="A26" s="262">
        <v>9</v>
      </c>
      <c r="B26" s="268" t="s">
        <v>104</v>
      </c>
      <c r="C26" s="269">
        <f>C27</f>
        <v>56583.75</v>
      </c>
      <c r="D26" s="269">
        <f t="shared" ref="D26:E27" si="8">D27</f>
        <v>113188.94</v>
      </c>
      <c r="E26" s="269">
        <f t="shared" si="8"/>
        <v>169772.69</v>
      </c>
      <c r="F26" s="256">
        <f t="shared" si="1"/>
        <v>3.0003789073718163</v>
      </c>
      <c r="G26" s="270"/>
      <c r="H26" s="270"/>
    </row>
    <row r="27" spans="1:8" s="257" customFormat="1" ht="12.75" x14ac:dyDescent="0.2">
      <c r="A27" s="262">
        <v>92</v>
      </c>
      <c r="B27" s="268" t="s">
        <v>105</v>
      </c>
      <c r="C27" s="269">
        <f>C28</f>
        <v>56583.75</v>
      </c>
      <c r="D27" s="269">
        <f t="shared" si="8"/>
        <v>113188.94</v>
      </c>
      <c r="E27" s="269">
        <f t="shared" si="8"/>
        <v>169772.69</v>
      </c>
      <c r="F27" s="256">
        <f t="shared" si="1"/>
        <v>3.0003789073718163</v>
      </c>
      <c r="G27" s="270"/>
      <c r="H27" s="270"/>
    </row>
    <row r="28" spans="1:8" ht="12.75" x14ac:dyDescent="0.2">
      <c r="A28" s="264">
        <v>922</v>
      </c>
      <c r="B28" s="265" t="s">
        <v>106</v>
      </c>
      <c r="C28" s="266">
        <v>56583.75</v>
      </c>
      <c r="D28" s="266">
        <f>E28-C28</f>
        <v>113188.94</v>
      </c>
      <c r="E28" s="266">
        <v>169772.69</v>
      </c>
      <c r="F28" s="256">
        <f t="shared" si="1"/>
        <v>3.0003789073718163</v>
      </c>
      <c r="G28" s="267"/>
      <c r="H28" s="267"/>
    </row>
    <row r="29" spans="1:8" s="254" customFormat="1" ht="12.75" x14ac:dyDescent="0.2">
      <c r="A29" s="271"/>
      <c r="B29" s="272" t="s">
        <v>107</v>
      </c>
      <c r="C29" s="273">
        <f>SUM(C5+C21+C26)</f>
        <v>9558882.4900000002</v>
      </c>
      <c r="D29" s="273">
        <f>SUM(D5+D21+D26)</f>
        <v>94817.510000000126</v>
      </c>
      <c r="E29" s="273">
        <f>SUM(E5+E21+E26)</f>
        <v>9653699.9999999981</v>
      </c>
      <c r="F29" s="273">
        <f t="shared" si="1"/>
        <v>1.0099193090927931</v>
      </c>
      <c r="G29" s="274"/>
      <c r="H29" s="274"/>
    </row>
    <row r="30" spans="1:8" s="275" customFormat="1" x14ac:dyDescent="0.25">
      <c r="A30" s="268">
        <v>3</v>
      </c>
      <c r="B30" s="255" t="s">
        <v>108</v>
      </c>
      <c r="C30" s="269">
        <f>C31+C35+C41</f>
        <v>9469182.4900000002</v>
      </c>
      <c r="D30" s="269">
        <f t="shared" ref="D30:E30" si="9">D31+D35+D41</f>
        <v>74817.510000000009</v>
      </c>
      <c r="E30" s="269">
        <f t="shared" si="9"/>
        <v>9544000</v>
      </c>
      <c r="F30" s="256">
        <f t="shared" si="1"/>
        <v>1.0079011583184727</v>
      </c>
    </row>
    <row r="31" spans="1:8" s="257" customFormat="1" ht="12.75" x14ac:dyDescent="0.2">
      <c r="A31" s="268">
        <v>31</v>
      </c>
      <c r="B31" s="263" t="s">
        <v>56</v>
      </c>
      <c r="C31" s="269">
        <f>SUM(C32:C34)</f>
        <v>8516000</v>
      </c>
      <c r="D31" s="269">
        <f t="shared" ref="D31:E31" si="10">SUM(D32:D34)</f>
        <v>-41000</v>
      </c>
      <c r="E31" s="269">
        <f t="shared" si="10"/>
        <v>8475000</v>
      </c>
      <c r="F31" s="256">
        <f t="shared" si="1"/>
        <v>0.99518553311413804</v>
      </c>
      <c r="G31" s="270"/>
      <c r="H31" s="270"/>
    </row>
    <row r="32" spans="1:8" ht="12.75" x14ac:dyDescent="0.2">
      <c r="A32" s="265">
        <v>311</v>
      </c>
      <c r="B32" s="265" t="s">
        <v>57</v>
      </c>
      <c r="C32" s="276">
        <v>7040000</v>
      </c>
      <c r="D32" s="260">
        <f>E32-C32</f>
        <v>-135000</v>
      </c>
      <c r="E32" s="260">
        <v>6905000</v>
      </c>
      <c r="F32" s="256">
        <f t="shared" si="1"/>
        <v>0.98082386363636365</v>
      </c>
      <c r="G32" s="267"/>
      <c r="H32" s="267"/>
    </row>
    <row r="33" spans="1:8" ht="12.75" x14ac:dyDescent="0.2">
      <c r="A33" s="265">
        <v>312</v>
      </c>
      <c r="B33" s="265" t="s">
        <v>58</v>
      </c>
      <c r="C33" s="277">
        <v>316000</v>
      </c>
      <c r="D33" s="260">
        <f t="shared" ref="D33:D34" si="11">E33-C33</f>
        <v>127000</v>
      </c>
      <c r="E33" s="260">
        <v>443000</v>
      </c>
      <c r="F33" s="256">
        <f t="shared" si="1"/>
        <v>1.4018987341772151</v>
      </c>
      <c r="G33" s="267"/>
      <c r="H33" s="267"/>
    </row>
    <row r="34" spans="1:8" ht="12.75" x14ac:dyDescent="0.2">
      <c r="A34" s="265">
        <v>313</v>
      </c>
      <c r="B34" s="265" t="s">
        <v>59</v>
      </c>
      <c r="C34" s="276">
        <v>1160000</v>
      </c>
      <c r="D34" s="260">
        <f t="shared" si="11"/>
        <v>-33000</v>
      </c>
      <c r="E34" s="260">
        <v>1127000</v>
      </c>
      <c r="F34" s="256">
        <f t="shared" si="1"/>
        <v>0.97155172413793101</v>
      </c>
      <c r="G34" s="267"/>
      <c r="H34" s="267"/>
    </row>
    <row r="35" spans="1:8" s="257" customFormat="1" ht="12.75" x14ac:dyDescent="0.2">
      <c r="A35" s="268">
        <v>32</v>
      </c>
      <c r="B35" s="268" t="s">
        <v>60</v>
      </c>
      <c r="C35" s="256">
        <f>SUM(C36:C40)</f>
        <v>950082.49</v>
      </c>
      <c r="D35" s="256">
        <f t="shared" ref="D35:E35" si="12">SUM(D36:D40)</f>
        <v>114917.51000000001</v>
      </c>
      <c r="E35" s="256">
        <f t="shared" si="12"/>
        <v>1065000</v>
      </c>
      <c r="F35" s="256">
        <f t="shared" si="1"/>
        <v>1.1209552972605568</v>
      </c>
      <c r="G35" s="270"/>
      <c r="H35" s="270"/>
    </row>
    <row r="36" spans="1:8" ht="12.75" x14ac:dyDescent="0.2">
      <c r="A36" s="265">
        <v>321</v>
      </c>
      <c r="B36" s="265" t="s">
        <v>61</v>
      </c>
      <c r="C36" s="260">
        <v>244800</v>
      </c>
      <c r="D36" s="260">
        <f>E36-C36</f>
        <v>25200</v>
      </c>
      <c r="E36" s="260">
        <v>270000</v>
      </c>
      <c r="F36" s="256">
        <f t="shared" si="1"/>
        <v>1.1029411764705883</v>
      </c>
      <c r="G36" s="267"/>
      <c r="H36" s="267"/>
    </row>
    <row r="37" spans="1:8" ht="12.75" x14ac:dyDescent="0.2">
      <c r="A37" s="265">
        <v>322</v>
      </c>
      <c r="B37" s="265" t="s">
        <v>62</v>
      </c>
      <c r="C37" s="260">
        <v>394600</v>
      </c>
      <c r="D37" s="260">
        <f t="shared" ref="D37:D40" si="13">E37-C37</f>
        <v>-14600</v>
      </c>
      <c r="E37" s="260">
        <v>380000</v>
      </c>
      <c r="F37" s="256">
        <f t="shared" si="1"/>
        <v>0.96300050684237204</v>
      </c>
      <c r="G37" s="267"/>
      <c r="H37" s="267"/>
    </row>
    <row r="38" spans="1:8" ht="12.75" x14ac:dyDescent="0.2">
      <c r="A38" s="265">
        <v>323</v>
      </c>
      <c r="B38" s="265" t="s">
        <v>63</v>
      </c>
      <c r="C38" s="260">
        <v>229175.5</v>
      </c>
      <c r="D38" s="260">
        <f t="shared" si="13"/>
        <v>85824.5</v>
      </c>
      <c r="E38" s="260">
        <v>315000</v>
      </c>
      <c r="F38" s="256">
        <f t="shared" si="1"/>
        <v>1.3744924741082707</v>
      </c>
      <c r="G38" s="267"/>
      <c r="H38" s="267"/>
    </row>
    <row r="39" spans="1:8" ht="12.75" x14ac:dyDescent="0.2">
      <c r="A39" s="265">
        <v>324</v>
      </c>
      <c r="B39" s="265" t="s">
        <v>109</v>
      </c>
      <c r="C39" s="260">
        <v>39257</v>
      </c>
      <c r="D39" s="260">
        <f t="shared" si="13"/>
        <v>5743</v>
      </c>
      <c r="E39" s="260">
        <v>45000</v>
      </c>
      <c r="F39" s="256">
        <f t="shared" si="1"/>
        <v>1.1462923809766412</v>
      </c>
      <c r="G39" s="267"/>
      <c r="H39" s="267"/>
    </row>
    <row r="40" spans="1:8" ht="12.75" x14ac:dyDescent="0.2">
      <c r="A40" s="265">
        <v>329</v>
      </c>
      <c r="B40" s="265" t="s">
        <v>65</v>
      </c>
      <c r="C40" s="260">
        <v>42249.99</v>
      </c>
      <c r="D40" s="260">
        <f t="shared" si="13"/>
        <v>12750.010000000002</v>
      </c>
      <c r="E40" s="260">
        <v>55000</v>
      </c>
      <c r="F40" s="256">
        <f t="shared" si="1"/>
        <v>1.3017754560415282</v>
      </c>
      <c r="G40" s="267"/>
      <c r="H40" s="267"/>
    </row>
    <row r="41" spans="1:8" s="257" customFormat="1" ht="12.75" x14ac:dyDescent="0.2">
      <c r="A41" s="268">
        <v>34</v>
      </c>
      <c r="B41" s="268" t="s">
        <v>66</v>
      </c>
      <c r="C41" s="256">
        <f>C42</f>
        <v>3100</v>
      </c>
      <c r="D41" s="256">
        <f t="shared" ref="D41:E41" si="14">D42</f>
        <v>900</v>
      </c>
      <c r="E41" s="256">
        <f t="shared" si="14"/>
        <v>4000</v>
      </c>
      <c r="F41" s="256">
        <f t="shared" si="1"/>
        <v>1.2903225806451613</v>
      </c>
      <c r="G41" s="270"/>
      <c r="H41" s="270"/>
    </row>
    <row r="42" spans="1:8" ht="12.75" x14ac:dyDescent="0.2">
      <c r="A42" s="265">
        <v>343</v>
      </c>
      <c r="B42" s="265" t="s">
        <v>67</v>
      </c>
      <c r="C42" s="260">
        <v>3100</v>
      </c>
      <c r="D42" s="260">
        <f>E42-C42</f>
        <v>900</v>
      </c>
      <c r="E42" s="260">
        <v>4000</v>
      </c>
      <c r="F42" s="256">
        <f t="shared" si="1"/>
        <v>1.2903225806451613</v>
      </c>
      <c r="G42" s="267"/>
      <c r="H42" s="267"/>
    </row>
    <row r="43" spans="1:8" s="257" customFormat="1" ht="12.75" x14ac:dyDescent="0.2">
      <c r="A43" s="268">
        <v>4</v>
      </c>
      <c r="B43" s="268" t="s">
        <v>110</v>
      </c>
      <c r="C43" s="256">
        <f>C44+C48</f>
        <v>89700</v>
      </c>
      <c r="D43" s="256">
        <f t="shared" ref="D43:E43" si="15">D44+D48</f>
        <v>20000</v>
      </c>
      <c r="E43" s="256">
        <f t="shared" si="15"/>
        <v>109700</v>
      </c>
      <c r="F43" s="256">
        <f t="shared" si="1"/>
        <v>1.2229654403567447</v>
      </c>
      <c r="G43" s="270"/>
      <c r="H43" s="270"/>
    </row>
    <row r="44" spans="1:8" s="279" customFormat="1" ht="12.75" x14ac:dyDescent="0.2">
      <c r="A44" s="268">
        <v>42</v>
      </c>
      <c r="B44" s="268" t="s">
        <v>69</v>
      </c>
      <c r="C44" s="256">
        <f>SUM(C45:C47)</f>
        <v>69700</v>
      </c>
      <c r="D44" s="256">
        <f t="shared" ref="D44:E44" si="16">SUM(D45:D47)</f>
        <v>20000</v>
      </c>
      <c r="E44" s="256">
        <f t="shared" si="16"/>
        <v>89700</v>
      </c>
      <c r="F44" s="256">
        <f t="shared" si="1"/>
        <v>1.2869440459110473</v>
      </c>
      <c r="G44" s="278"/>
      <c r="H44" s="278"/>
    </row>
    <row r="45" spans="1:8" ht="12.75" x14ac:dyDescent="0.2">
      <c r="A45" s="265">
        <v>422</v>
      </c>
      <c r="B45" s="265" t="s">
        <v>70</v>
      </c>
      <c r="C45" s="260">
        <v>60200</v>
      </c>
      <c r="D45" s="260">
        <f>E45-C45</f>
        <v>22150</v>
      </c>
      <c r="E45" s="260">
        <v>82350</v>
      </c>
      <c r="F45" s="256">
        <f t="shared" si="1"/>
        <v>1.3679401993355482</v>
      </c>
      <c r="G45" s="267"/>
      <c r="H45" s="267"/>
    </row>
    <row r="46" spans="1:8" ht="12.75" x14ac:dyDescent="0.2">
      <c r="A46" s="265">
        <v>424</v>
      </c>
      <c r="B46" s="265" t="s">
        <v>71</v>
      </c>
      <c r="C46" s="260">
        <v>1500</v>
      </c>
      <c r="D46" s="260">
        <f t="shared" ref="D46:D47" si="17">E46-C46</f>
        <v>0</v>
      </c>
      <c r="E46" s="260">
        <v>1500</v>
      </c>
      <c r="F46" s="256">
        <f t="shared" si="1"/>
        <v>1</v>
      </c>
      <c r="G46" s="267"/>
      <c r="H46" s="267"/>
    </row>
    <row r="47" spans="1:8" ht="12.75" x14ac:dyDescent="0.2">
      <c r="A47" s="265">
        <v>426</v>
      </c>
      <c r="B47" s="265" t="s">
        <v>72</v>
      </c>
      <c r="C47" s="260">
        <v>8000</v>
      </c>
      <c r="D47" s="260">
        <f t="shared" si="17"/>
        <v>-2150</v>
      </c>
      <c r="E47" s="260">
        <v>5850</v>
      </c>
      <c r="F47" s="256">
        <f t="shared" si="1"/>
        <v>0.73124999999999996</v>
      </c>
      <c r="G47" s="267"/>
      <c r="H47" s="267"/>
    </row>
    <row r="48" spans="1:8" ht="12.75" x14ac:dyDescent="0.2">
      <c r="A48" s="268">
        <v>45</v>
      </c>
      <c r="B48" s="268" t="s">
        <v>73</v>
      </c>
      <c r="C48" s="256">
        <f>C49</f>
        <v>20000</v>
      </c>
      <c r="D48" s="256">
        <f t="shared" ref="D48:E48" si="18">D49</f>
        <v>0</v>
      </c>
      <c r="E48" s="256">
        <f t="shared" si="18"/>
        <v>20000</v>
      </c>
      <c r="F48" s="256">
        <f t="shared" si="1"/>
        <v>1</v>
      </c>
      <c r="G48" s="267"/>
      <c r="H48" s="267"/>
    </row>
    <row r="49" spans="1:8" ht="12.75" x14ac:dyDescent="0.2">
      <c r="A49" s="265">
        <v>451</v>
      </c>
      <c r="B49" s="265" t="s">
        <v>73</v>
      </c>
      <c r="C49" s="260">
        <v>20000</v>
      </c>
      <c r="D49" s="260">
        <f>E49-C49</f>
        <v>0</v>
      </c>
      <c r="E49" s="260">
        <v>20000</v>
      </c>
      <c r="F49" s="256">
        <f t="shared" si="1"/>
        <v>1</v>
      </c>
      <c r="G49" s="267"/>
      <c r="H49" s="267"/>
    </row>
    <row r="50" spans="1:8" s="281" customFormat="1" ht="13.5" customHeight="1" x14ac:dyDescent="0.2">
      <c r="A50" s="280"/>
      <c r="B50" s="272" t="s">
        <v>111</v>
      </c>
      <c r="C50" s="273">
        <f>C30+C43</f>
        <v>9558882.4900000002</v>
      </c>
      <c r="D50" s="273">
        <f>D30+D43</f>
        <v>94817.510000000009</v>
      </c>
      <c r="E50" s="273">
        <f>E30+E43</f>
        <v>9653700</v>
      </c>
      <c r="F50" s="273">
        <f>E50/C50</f>
        <v>1.0099193090927934</v>
      </c>
    </row>
    <row r="51" spans="1:8" s="286" customFormat="1" ht="13.5" customHeight="1" x14ac:dyDescent="0.25">
      <c r="A51" s="282"/>
      <c r="B51" s="283"/>
      <c r="C51" s="284"/>
      <c r="D51" s="284"/>
      <c r="E51" s="284"/>
      <c r="F51" s="284"/>
      <c r="G51" s="285"/>
      <c r="H51" s="285"/>
    </row>
    <row r="52" spans="1:8" ht="44.25" customHeight="1" x14ac:dyDescent="0.2">
      <c r="A52" s="287" t="s">
        <v>112</v>
      </c>
      <c r="B52" s="287"/>
      <c r="C52" s="287"/>
      <c r="D52" s="287"/>
      <c r="E52" s="287"/>
      <c r="F52" s="287"/>
    </row>
    <row r="53" spans="1:8" ht="44.25" customHeight="1" x14ac:dyDescent="0.2">
      <c r="A53" s="288"/>
      <c r="B53" s="288"/>
      <c r="C53" s="288"/>
      <c r="D53" s="288"/>
      <c r="E53" s="288"/>
      <c r="F53" s="288"/>
    </row>
    <row r="54" spans="1:8" x14ac:dyDescent="0.25">
      <c r="D54" s="291" t="s">
        <v>113</v>
      </c>
      <c r="E54" s="284"/>
    </row>
    <row r="55" spans="1:8" x14ac:dyDescent="0.25">
      <c r="A55" s="292" t="s">
        <v>114</v>
      </c>
      <c r="C55" s="284"/>
      <c r="D55" s="291" t="s">
        <v>19</v>
      </c>
      <c r="E55" s="284"/>
    </row>
    <row r="56" spans="1:8" x14ac:dyDescent="0.25">
      <c r="C56" s="284"/>
      <c r="D56" s="284"/>
      <c r="E56" s="284"/>
    </row>
    <row r="57" spans="1:8" x14ac:dyDescent="0.25">
      <c r="B57" s="293"/>
    </row>
  </sheetData>
  <mergeCells count="3">
    <mergeCell ref="A1:F1"/>
    <mergeCell ref="A3:F3"/>
    <mergeCell ref="A52:F52"/>
  </mergeCells>
  <pageMargins left="0.25" right="0.25" top="0.75" bottom="0.75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5</vt:i4>
      </vt:variant>
    </vt:vector>
  </HeadingPairs>
  <TitlesOfParts>
    <vt:vector size="9" baseType="lpstr">
      <vt:lpstr>OPĆI DIO2-2017</vt:lpstr>
      <vt:lpstr>PLAN PRIHODA2-2017</vt:lpstr>
      <vt:lpstr>PLAN RASHODA2-2017</vt:lpstr>
      <vt:lpstr>REBALANS2-2017</vt:lpstr>
      <vt:lpstr>'PLAN PRIHODA2-2017'!Ispis_naslova</vt:lpstr>
      <vt:lpstr>'OPĆI DIO2-2017'!Podrucje_ispisa</vt:lpstr>
      <vt:lpstr>'PLAN PRIHODA2-2017'!Podrucje_ispisa</vt:lpstr>
      <vt:lpstr>'PLAN RASHODA2-2017'!Podrucje_ispisa</vt:lpstr>
      <vt:lpstr>'REBALANS2-2017'!Podrucje_ispisa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dcterms:created xsi:type="dcterms:W3CDTF">2017-12-08T11:56:12Z</dcterms:created>
  <dcterms:modified xsi:type="dcterms:W3CDTF">2017-12-08T11:57:34Z</dcterms:modified>
</cp:coreProperties>
</file>