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čenik\FINANCIJSKI PLAN 2024-2026\"/>
    </mc:Choice>
  </mc:AlternateContent>
  <xr:revisionPtr revIDLastSave="0" documentId="13_ncr:1_{A58475E1-B175-4A74-A3C8-15D54EA0B602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SAŽETAK (2)" sheetId="8" r:id="rId1"/>
    <sheet name=" Račun prihoda i rashoda" sheetId="3" r:id="rId2"/>
    <sheet name=" Račun prihoda i rashoda (2)" sheetId="9" r:id="rId3"/>
    <sheet name="Rashodi prema funkcijskoj kl" sheetId="5" r:id="rId4"/>
    <sheet name="POSEBNI DIO" sheetId="7" r:id="rId5"/>
    <sheet name="Račun financiranja" sheetId="6" r:id="rId6"/>
    <sheet name="Račun financiranja (2)" sheetId="10" r:id="rId7"/>
    <sheet name="List2" sheetId="2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8" l="1"/>
  <c r="I14" i="8" s="1"/>
  <c r="I30" i="8" s="1"/>
  <c r="J11" i="8"/>
  <c r="I8" i="8"/>
  <c r="J8" i="8"/>
  <c r="F29" i="9"/>
  <c r="G29" i="9"/>
  <c r="H29" i="9"/>
  <c r="I29" i="9"/>
  <c r="E29" i="9"/>
  <c r="J14" i="8" l="1"/>
  <c r="J30" i="8" s="1"/>
  <c r="F70" i="9"/>
  <c r="F69" i="9" s="1"/>
  <c r="G70" i="9"/>
  <c r="G69" i="9" s="1"/>
  <c r="H70" i="9"/>
  <c r="H69" i="9" s="1"/>
  <c r="I70" i="9"/>
  <c r="I69" i="9" s="1"/>
  <c r="E70" i="9"/>
  <c r="E69" i="9" s="1"/>
  <c r="F68" i="9"/>
  <c r="F67" i="9" s="1"/>
  <c r="G68" i="9"/>
  <c r="G67" i="9" s="1"/>
  <c r="H68" i="9"/>
  <c r="H67" i="9" s="1"/>
  <c r="I68" i="9"/>
  <c r="I67" i="9" s="1"/>
  <c r="E68" i="9"/>
  <c r="E67" i="9" s="1"/>
  <c r="F64" i="9"/>
  <c r="F62" i="9" s="1"/>
  <c r="G64" i="9"/>
  <c r="G62" i="9" s="1"/>
  <c r="G61" i="9" s="1"/>
  <c r="H64" i="9"/>
  <c r="H62" i="9" s="1"/>
  <c r="I64" i="9"/>
  <c r="I62" i="9" s="1"/>
  <c r="I61" i="9" s="1"/>
  <c r="E64" i="9"/>
  <c r="E62" i="9" s="1"/>
  <c r="F60" i="9"/>
  <c r="F59" i="9" s="1"/>
  <c r="G60" i="9"/>
  <c r="G59" i="9" s="1"/>
  <c r="H60" i="9"/>
  <c r="H59" i="9" s="1"/>
  <c r="I60" i="9"/>
  <c r="I59" i="9" s="1"/>
  <c r="E60" i="9"/>
  <c r="E59" i="9" s="1"/>
  <c r="F58" i="9"/>
  <c r="G58" i="9"/>
  <c r="H58" i="9"/>
  <c r="I58" i="9"/>
  <c r="E58" i="9"/>
  <c r="F57" i="9"/>
  <c r="G57" i="9"/>
  <c r="H57" i="9"/>
  <c r="I57" i="9"/>
  <c r="E57" i="9"/>
  <c r="F56" i="9"/>
  <c r="G56" i="9"/>
  <c r="H56" i="9"/>
  <c r="I56" i="9"/>
  <c r="E56" i="9"/>
  <c r="F55" i="9"/>
  <c r="G55" i="9"/>
  <c r="H55" i="9"/>
  <c r="I55" i="9"/>
  <c r="E55" i="9"/>
  <c r="F46" i="9"/>
  <c r="F45" i="9" s="1"/>
  <c r="G46" i="9"/>
  <c r="G45" i="9" s="1"/>
  <c r="H46" i="9"/>
  <c r="H45" i="9" s="1"/>
  <c r="I46" i="9"/>
  <c r="I45" i="9" s="1"/>
  <c r="E46" i="9"/>
  <c r="E45" i="9" s="1"/>
  <c r="F44" i="9"/>
  <c r="G44" i="9"/>
  <c r="H44" i="9"/>
  <c r="I44" i="9"/>
  <c r="E44" i="9"/>
  <c r="F43" i="9"/>
  <c r="G43" i="9"/>
  <c r="H43" i="9"/>
  <c r="I43" i="9"/>
  <c r="E43" i="9"/>
  <c r="F42" i="9"/>
  <c r="G42" i="9"/>
  <c r="H42" i="9"/>
  <c r="I42" i="9"/>
  <c r="E42" i="9"/>
  <c r="F41" i="9"/>
  <c r="G41" i="9"/>
  <c r="H41" i="9"/>
  <c r="I41" i="9"/>
  <c r="E41" i="9"/>
  <c r="F38" i="9"/>
  <c r="G38" i="9"/>
  <c r="H38" i="9"/>
  <c r="I38" i="9"/>
  <c r="E38" i="9"/>
  <c r="F37" i="9"/>
  <c r="G37" i="9"/>
  <c r="H37" i="9"/>
  <c r="I37" i="9"/>
  <c r="F34" i="9"/>
  <c r="G34" i="9"/>
  <c r="H34" i="9"/>
  <c r="I34" i="9"/>
  <c r="F33" i="9"/>
  <c r="G33" i="9"/>
  <c r="H33" i="9"/>
  <c r="I33" i="9"/>
  <c r="F32" i="9"/>
  <c r="F31" i="9" s="1"/>
  <c r="G32" i="9"/>
  <c r="G31" i="9" s="1"/>
  <c r="H32" i="9"/>
  <c r="H31" i="9" s="1"/>
  <c r="I32" i="9"/>
  <c r="I31" i="9" s="1"/>
  <c r="E37" i="9"/>
  <c r="E34" i="9"/>
  <c r="E33" i="9"/>
  <c r="E32" i="9"/>
  <c r="H40" i="9" l="1"/>
  <c r="F40" i="9"/>
  <c r="I54" i="9"/>
  <c r="I53" i="9" s="1"/>
  <c r="G54" i="9"/>
  <c r="G53" i="9" s="1"/>
  <c r="E54" i="9"/>
  <c r="E61" i="9"/>
  <c r="H61" i="9"/>
  <c r="F61" i="9"/>
  <c r="H54" i="9"/>
  <c r="F54" i="9"/>
  <c r="F53" i="9" s="1"/>
  <c r="E36" i="9"/>
  <c r="E53" i="9"/>
  <c r="H53" i="9"/>
  <c r="F36" i="9"/>
  <c r="E31" i="9"/>
  <c r="E30" i="9" s="1"/>
  <c r="H36" i="9"/>
  <c r="H30" i="9" s="1"/>
  <c r="F39" i="9"/>
  <c r="F30" i="9"/>
  <c r="H39" i="9"/>
  <c r="E40" i="9"/>
  <c r="E39" i="9" s="1"/>
  <c r="I36" i="9"/>
  <c r="I30" i="9" s="1"/>
  <c r="G36" i="9"/>
  <c r="G30" i="9" s="1"/>
  <c r="I40" i="9"/>
  <c r="I39" i="9" s="1"/>
  <c r="G40" i="9"/>
  <c r="G39" i="9" s="1"/>
  <c r="F15" i="9"/>
  <c r="G15" i="9"/>
  <c r="H15" i="9"/>
  <c r="I15" i="9"/>
  <c r="E15" i="9"/>
  <c r="F21" i="9"/>
  <c r="G21" i="9"/>
  <c r="H21" i="9"/>
  <c r="I21" i="9"/>
  <c r="E21" i="9"/>
  <c r="F23" i="9"/>
  <c r="G23" i="9"/>
  <c r="H23" i="9"/>
  <c r="I23" i="9"/>
  <c r="E23" i="9"/>
  <c r="F19" i="9"/>
  <c r="G19" i="9"/>
  <c r="H19" i="9"/>
  <c r="I19" i="9"/>
  <c r="E19" i="9"/>
  <c r="F17" i="9"/>
  <c r="G17" i="9"/>
  <c r="H17" i="9"/>
  <c r="I17" i="9"/>
  <c r="E17" i="9"/>
  <c r="F11" i="9"/>
  <c r="G11" i="9"/>
  <c r="H11" i="9"/>
  <c r="I11" i="9"/>
  <c r="E11" i="9"/>
  <c r="F10" i="9" l="1"/>
  <c r="H10" i="9"/>
  <c r="I10" i="9"/>
  <c r="G10" i="9"/>
  <c r="E10" i="9"/>
  <c r="F52" i="7" l="1"/>
  <c r="G52" i="7"/>
  <c r="H52" i="7"/>
  <c r="I52" i="7"/>
  <c r="F67" i="7" l="1"/>
  <c r="G67" i="7"/>
  <c r="H67" i="7"/>
  <c r="I67" i="7"/>
  <c r="F57" i="7"/>
  <c r="G57" i="7"/>
  <c r="H57" i="7"/>
  <c r="I57" i="7"/>
  <c r="F72" i="7" l="1"/>
  <c r="G72" i="7"/>
  <c r="H72" i="7"/>
  <c r="I72" i="7"/>
  <c r="I71" i="7" s="1"/>
  <c r="G71" i="7"/>
  <c r="F74" i="7"/>
  <c r="F71" i="7" s="1"/>
  <c r="G74" i="7"/>
  <c r="H74" i="7"/>
  <c r="H71" i="7" s="1"/>
  <c r="I74" i="7"/>
  <c r="F62" i="7"/>
  <c r="G62" i="7"/>
  <c r="H62" i="7"/>
  <c r="I62" i="7"/>
  <c r="F37" i="7"/>
  <c r="G37" i="7"/>
  <c r="H37" i="7"/>
  <c r="I37" i="7"/>
  <c r="F32" i="7"/>
  <c r="G32" i="7"/>
  <c r="H32" i="7"/>
  <c r="I32" i="7"/>
  <c r="F15" i="7" l="1"/>
  <c r="G15" i="7"/>
  <c r="H15" i="7"/>
  <c r="I15" i="7"/>
  <c r="F10" i="7"/>
  <c r="G10" i="7"/>
  <c r="H10" i="7"/>
  <c r="I10" i="7"/>
  <c r="H77" i="7" l="1"/>
  <c r="I27" i="7"/>
  <c r="I26" i="7" s="1"/>
  <c r="I25" i="7" s="1"/>
  <c r="H27" i="7"/>
  <c r="H26" i="7" s="1"/>
  <c r="H25" i="7" s="1"/>
  <c r="G27" i="7"/>
  <c r="G26" i="7" s="1"/>
  <c r="G25" i="7" s="1"/>
  <c r="F27" i="7"/>
  <c r="F26" i="7" s="1"/>
  <c r="F25" i="7" s="1"/>
  <c r="E27" i="7"/>
  <c r="E26" i="7" s="1"/>
  <c r="E25" i="7" s="1"/>
  <c r="H70" i="7"/>
  <c r="H61" i="7"/>
  <c r="H51" i="7"/>
  <c r="H50" i="7" s="1"/>
  <c r="H31" i="7"/>
  <c r="H30" i="7" s="1"/>
  <c r="H9" i="7"/>
  <c r="H40" i="7"/>
  <c r="H8" i="7" l="1"/>
  <c r="H60" i="7" l="1"/>
  <c r="F21" i="7" l="1"/>
  <c r="F20" i="7" s="1"/>
  <c r="G21" i="7"/>
  <c r="G20" i="7" s="1"/>
  <c r="G19" i="7" s="1"/>
  <c r="H21" i="7"/>
  <c r="H20" i="7" s="1"/>
  <c r="H6" i="7" s="1"/>
  <c r="I21" i="7"/>
  <c r="I20" i="7" s="1"/>
  <c r="I19" i="7" s="1"/>
  <c r="E21" i="7"/>
  <c r="E20" i="7" s="1"/>
  <c r="E19" i="7" s="1"/>
  <c r="E67" i="7"/>
  <c r="G61" i="7"/>
  <c r="E62" i="7"/>
  <c r="I61" i="7" l="1"/>
  <c r="I60" i="7" s="1"/>
  <c r="H19" i="7"/>
  <c r="F19" i="7"/>
  <c r="F61" i="7"/>
  <c r="F60" i="7" s="1"/>
  <c r="E61" i="7"/>
  <c r="E60" i="7" s="1"/>
  <c r="G60" i="7"/>
  <c r="F28" i="3"/>
  <c r="G28" i="3"/>
  <c r="H28" i="3"/>
  <c r="I28" i="3"/>
  <c r="F23" i="3"/>
  <c r="G23" i="3"/>
  <c r="H23" i="3"/>
  <c r="I23" i="3"/>
  <c r="F17" i="3"/>
  <c r="G17" i="3"/>
  <c r="H17" i="3"/>
  <c r="I17" i="3"/>
  <c r="F10" i="3"/>
  <c r="G10" i="3"/>
  <c r="H10" i="3"/>
  <c r="I10" i="3"/>
  <c r="F47" i="7" l="1"/>
  <c r="G47" i="7"/>
  <c r="H47" i="7"/>
  <c r="I47" i="7"/>
  <c r="F42" i="7"/>
  <c r="F41" i="7" s="1"/>
  <c r="F40" i="7" s="1"/>
  <c r="G42" i="7"/>
  <c r="G41" i="7" s="1"/>
  <c r="G40" i="7" s="1"/>
  <c r="H42" i="7"/>
  <c r="I42" i="7"/>
  <c r="E47" i="7"/>
  <c r="E42" i="7"/>
  <c r="E10" i="3"/>
  <c r="I41" i="7" l="1"/>
  <c r="E41" i="7"/>
  <c r="E40" i="7" s="1"/>
  <c r="I40" i="7" l="1"/>
  <c r="H11" i="8"/>
  <c r="G11" i="8"/>
  <c r="F11" i="8"/>
  <c r="H8" i="8"/>
  <c r="G8" i="8"/>
  <c r="F8" i="8"/>
  <c r="E10" i="7"/>
  <c r="E15" i="7"/>
  <c r="E32" i="7"/>
  <c r="F79" i="7"/>
  <c r="G79" i="7"/>
  <c r="I79" i="7"/>
  <c r="E79" i="7"/>
  <c r="E74" i="7"/>
  <c r="F70" i="7"/>
  <c r="G70" i="7"/>
  <c r="I70" i="7"/>
  <c r="E72" i="7"/>
  <c r="E71" i="7" s="1"/>
  <c r="E70" i="7" s="1"/>
  <c r="E57" i="7"/>
  <c r="F51" i="7"/>
  <c r="E52" i="7"/>
  <c r="E37" i="7"/>
  <c r="E28" i="3"/>
  <c r="E23" i="3"/>
  <c r="E17" i="3"/>
  <c r="I51" i="7" l="1"/>
  <c r="I50" i="7" s="1"/>
  <c r="F50" i="7"/>
  <c r="G9" i="7"/>
  <c r="G31" i="7"/>
  <c r="G30" i="7" s="1"/>
  <c r="F31" i="7"/>
  <c r="F30" i="7" s="1"/>
  <c r="F9" i="7"/>
  <c r="G51" i="7"/>
  <c r="G50" i="7" s="1"/>
  <c r="I31" i="7"/>
  <c r="I30" i="7" s="1"/>
  <c r="I9" i="7"/>
  <c r="E78" i="7"/>
  <c r="E77" i="7" s="1"/>
  <c r="I78" i="7"/>
  <c r="I77" i="7" s="1"/>
  <c r="G78" i="7"/>
  <c r="G77" i="7" s="1"/>
  <c r="F78" i="7"/>
  <c r="F77" i="7" s="1"/>
  <c r="E51" i="7"/>
  <c r="E50" i="7" s="1"/>
  <c r="E31" i="7"/>
  <c r="E30" i="7" s="1"/>
  <c r="E9" i="7"/>
  <c r="H14" i="8"/>
  <c r="H30" i="8" s="1"/>
  <c r="G14" i="8"/>
  <c r="G30" i="8" s="1"/>
  <c r="F14" i="8"/>
  <c r="F30" i="8" s="1"/>
  <c r="E6" i="7" l="1"/>
  <c r="E8" i="7"/>
  <c r="F8" i="7"/>
  <c r="F6" i="7"/>
  <c r="I6" i="7"/>
  <c r="G6" i="7"/>
  <c r="G8" i="7"/>
  <c r="I8" i="7"/>
</calcChain>
</file>

<file path=xl/sharedStrings.xml><?xml version="1.0" encoding="utf-8"?>
<sst xmlns="http://schemas.openxmlformats.org/spreadsheetml/2006/main" count="338" uniqueCount="113">
  <si>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</si>
  <si>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</si>
  <si>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</si>
  <si>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</si>
  <si>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</si>
  <si>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</si>
  <si>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</si>
  <si>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</si>
  <si>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</si>
  <si>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</si>
  <si>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</si>
  <si>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</si>
  <si>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</si>
  <si>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</si>
  <si>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</si>
  <si>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</si>
  <si>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</si>
  <si>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</si>
  <si>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</si>
  <si>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</si>
  <si>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</si>
  <si>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</si>
  <si>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</si>
  <si>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</si>
  <si>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</si>
  <si>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</si>
  <si>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</si>
  <si>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</si>
  <si>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</si>
  <si>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</si>
  <si>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</si>
  <si>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</si>
  <si>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</si>
  <si>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</si>
  <si>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</si>
  <si>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</si>
  <si>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</si>
  <si>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</si>
  <si>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</si>
  <si>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Aktivnost Axxxxxx</t>
  </si>
  <si>
    <t>A) SAŽETAK RAČUNA PRIHODA I RASHODA</t>
  </si>
  <si>
    <t>B) SAŽETAK RAČUNA FINANCIRANJA</t>
  </si>
  <si>
    <t>UKUPAN DONOS VIŠKA / MANJKA IZ PRETHODNE(IH) GODINE***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</si>
  <si>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</si>
  <si>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</si>
  <si>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</si>
  <si>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</si>
  <si>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</si>
  <si>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</si>
  <si>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Prihodi od imovine</t>
  </si>
  <si>
    <t>Prihodi od prodaje proizvoda i robe te pruženih usluga, prihodi od donacija te povrati po protestiranim jamstvima</t>
  </si>
  <si>
    <t>Financijski rashodi</t>
  </si>
  <si>
    <t>Naknade građanima i kućanstvima na temelju osiguranja i druge naknade</t>
  </si>
  <si>
    <t>Rashodi za dodatna ulaganja na nefinancijskoj imovini</t>
  </si>
  <si>
    <t xml:space="preserve">Izvor financiranja </t>
  </si>
  <si>
    <t>OPĆI PRIHODI I PRIMICI</t>
  </si>
  <si>
    <t>VLASTITI PRIHODI</t>
  </si>
  <si>
    <t>POMOĆI</t>
  </si>
  <si>
    <t xml:space="preserve">PRIHODI OD NEFINANCIJSKE IMOVINE </t>
  </si>
  <si>
    <t>09 OBRAZOVANJE</t>
  </si>
  <si>
    <t>092 Srednjoškolsko obrazovanje</t>
  </si>
  <si>
    <t>REDOVNI PROGRAM OBRAZOVANJA</t>
  </si>
  <si>
    <t>Mato Džalto, prof.</t>
  </si>
  <si>
    <t xml:space="preserve">       Ravnatelj</t>
  </si>
  <si>
    <r>
      <t>Izvor financiranja</t>
    </r>
    <r>
      <rPr>
        <b/>
        <i/>
        <sz val="10"/>
        <color rgb="FF000000"/>
        <rFont val="Arial"/>
        <family val="2"/>
        <charset val="238"/>
      </rPr>
      <t xml:space="preserve"> </t>
    </r>
  </si>
  <si>
    <t>DONACIJE</t>
  </si>
  <si>
    <t>Indeks</t>
  </si>
  <si>
    <t>Klasa: 400-02/2023-01/01</t>
  </si>
  <si>
    <t>FINANCIJSKI PLAN EKONOMSKE I TRGOVAČKE ŠKOLE IVANA DOMCA ZA 2024. I PROJEKCIJA ZA 2025. I 2026. GODINU</t>
  </si>
  <si>
    <t>Plan 2023.</t>
  </si>
  <si>
    <t>Izvršenje 2022.*</t>
  </si>
  <si>
    <t>Plan za 2024.</t>
  </si>
  <si>
    <t>Projekcija plana za 2025.</t>
  </si>
  <si>
    <t>Projekcija plana za 2026.</t>
  </si>
  <si>
    <t>EUR</t>
  </si>
  <si>
    <t>* Napomena: Iznosi u stupcima izvršenje 2022. preračunavaju se iz kuna u eure prema fiksnom tečaju konverzije (1 EUR=7,53450 kuna) i po pravilima za preračunavanje i zaokruživanje.</t>
  </si>
  <si>
    <t>RASHODI POSLOVANJA PREMA EKONOMSKOJ KLASIFIKACIJI</t>
  </si>
  <si>
    <t>Izvršenje 2022.</t>
  </si>
  <si>
    <t>Projekcija za 2025.</t>
  </si>
  <si>
    <t>Projekcija za 2026.</t>
  </si>
  <si>
    <t>PRIHODI POSLOVANJA PREMA IZVORIMA FINANCIRANJA</t>
  </si>
  <si>
    <t>RASHODI POSLOVANJA PREMA IZVORIMA FINANCIRANJA</t>
  </si>
  <si>
    <t>B. RAČUN FINANCIRANJA PREMA EKONOMSKOJ KLASIFIKACIJI</t>
  </si>
  <si>
    <t>B. RAČUN FINANCIRANJA PREMA IZVORIMA FINANCIRANJA</t>
  </si>
  <si>
    <t>Prihodi od upravnih i administrativnih pristojbi, pristojbi po posebnim propisima i naknada</t>
  </si>
  <si>
    <t>Kazne, upravne mjere i ostali prihodi</t>
  </si>
  <si>
    <t>PRIHODI ZA POSEBNE NAMJENE</t>
  </si>
  <si>
    <t>SREDNJEŠKOLSKO OBRAZOVANJE</t>
  </si>
  <si>
    <t>FINANCIRANJE ŠKOLSTVA IZVAN ŽUPANIJSKOG PRORAČUNA</t>
  </si>
  <si>
    <t>SHEMA ŠKOLSKOG VOĆA</t>
  </si>
  <si>
    <t>P1022</t>
  </si>
  <si>
    <t>Program: Srednješkolsko obrazovanje</t>
  </si>
  <si>
    <t>Redovni program obrazovanja</t>
  </si>
  <si>
    <t>P1023</t>
  </si>
  <si>
    <t>Program: Financiranje školstva izvan županijskog proračuna</t>
  </si>
  <si>
    <t xml:space="preserve">P1023 02 </t>
  </si>
  <si>
    <t>Aktivnost: Vlastiti prihodi - srednje školstvo</t>
  </si>
  <si>
    <t>Program: EUROPSKI SOCIJALNI FOND</t>
  </si>
  <si>
    <t>Program: Financiranje školstva izvan županijskog Proračuna</t>
  </si>
  <si>
    <t>P1020</t>
  </si>
  <si>
    <t>Program: JAVNE POTREBE U ŠKOLSTVU</t>
  </si>
  <si>
    <t>A1020 02</t>
  </si>
  <si>
    <t>Aktivnost: POMOĆNIK U NASTAVI</t>
  </si>
  <si>
    <t>Brojčana oznaka i naziv</t>
  </si>
  <si>
    <t>1 Opći prihodi i primici</t>
  </si>
  <si>
    <t>3 Vlastiti prihodi</t>
  </si>
  <si>
    <t>4 Prihodi za posebne namjene</t>
  </si>
  <si>
    <t>5 Pomoći</t>
  </si>
  <si>
    <t>6 Donacije</t>
  </si>
  <si>
    <t>7 Prihodi od prodaje nefinancijske imovine</t>
  </si>
  <si>
    <t>U Vinkovcima, 5.10.2023.g.</t>
  </si>
  <si>
    <t>Ur.broj: 2196-32-02-2023-809</t>
  </si>
  <si>
    <t>PRIHODI POSLOVANJA PREMA EKONOMSKOJ KLASIFIKACIJI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</si>
</sst>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3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left" wrapText="1"/>
    </xf>
    <xf numFmtId="0" fontId="20" fillId="2" borderId="4" xfId="0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21" fillId="0" borderId="0" xfId="0" applyFont="1"/>
    <xf numFmtId="0" fontId="0" fillId="0" borderId="3" xfId="0" applyBorder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0" xfId="0" applyNumberFormat="1"/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4" fontId="11" fillId="2" borderId="3" xfId="0" applyNumberFormat="1" applyFont="1" applyFill="1" applyBorder="1" applyAlignment="1">
      <alignment vertical="center" wrapText="1"/>
    </xf>
    <xf numFmtId="4" fontId="6" fillId="2" borderId="4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right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4" fontId="9" fillId="2" borderId="3" xfId="0" quotePrefix="1" applyNumberFormat="1" applyFont="1" applyFill="1" applyBorder="1" applyAlignment="1">
      <alignment horizontal="right" vertical="center"/>
    </xf>
    <xf numFmtId="4" fontId="9" fillId="0" borderId="3" xfId="2" applyNumberFormat="1" applyFont="1" applyFill="1" applyBorder="1" applyAlignment="1">
      <alignment horizontal="right" vertical="center" wrapText="1"/>
    </xf>
    <xf numFmtId="4" fontId="3" fillId="0" borderId="3" xfId="3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right"/>
    </xf>
    <xf numFmtId="4" fontId="0" fillId="0" borderId="0" xfId="0" applyNumberFormat="1" applyBorder="1"/>
    <xf numFmtId="0" fontId="16" fillId="0" borderId="0" xfId="0" applyFont="1"/>
  </cellXfs>
  <cellStyles count="4">
    <cellStyle name="Normalno" xfId="0" builtinId="0"/>
    <cellStyle name="Obično_List4" xfId="2" xr:uid="{5B1C3D0A-98E4-4AA5-972A-6712F712EDF6}"/>
    <cellStyle name="Obično_List5" xfId="3" xr:uid="{4A3A8E1F-FC4E-4F62-9859-B862A5AF2773}"/>
    <cellStyle name="Obično_List7" xfId="1" xr:uid="{3BB73E11-4271-4C9A-B147-8EA8815980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737F0-48FD-47EF-9496-5426630BA745}">
  <sheetPr>
    <pageSetUpPr fitToPage="1"/>
  </sheetPr>
  <dimension ref="A1:J37"/>
  <sheetViews>
    <sheetView tabSelected="1" zoomScaleNormal="100" workbookViewId="0">
      <selection activeCell="A37" sqref="A37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93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ht="18" customHeight="1" x14ac:dyDescent="0.25">
      <c r="A5" s="78" t="s">
        <v>40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32" t="s">
        <v>74</v>
      </c>
    </row>
    <row r="7" spans="1:10" x14ac:dyDescent="0.25">
      <c r="A7" s="28"/>
      <c r="B7" s="29"/>
      <c r="C7" s="29"/>
      <c r="D7" s="30"/>
      <c r="E7" s="31"/>
      <c r="F7" s="4" t="s">
        <v>70</v>
      </c>
      <c r="G7" s="4" t="s">
        <v>69</v>
      </c>
      <c r="H7" s="4" t="s">
        <v>71</v>
      </c>
      <c r="I7" s="4" t="s">
        <v>72</v>
      </c>
      <c r="J7" s="4" t="s">
        <v>73</v>
      </c>
    </row>
    <row r="8" spans="1:10" x14ac:dyDescent="0.25">
      <c r="A8" s="94" t="s">
        <v>0</v>
      </c>
      <c r="B8" s="91"/>
      <c r="C8" s="91"/>
      <c r="D8" s="91"/>
      <c r="E8" s="95"/>
      <c r="F8" s="46">
        <f>SUM(F9:F10)</f>
        <v>1672062.73</v>
      </c>
      <c r="G8" s="46">
        <f t="shared" ref="G8:J8" si="0">SUM(G9:G10)</f>
        <v>1771005</v>
      </c>
      <c r="H8" s="46">
        <f t="shared" si="0"/>
        <v>2039523</v>
      </c>
      <c r="I8" s="46">
        <f t="shared" si="0"/>
        <v>2126120</v>
      </c>
      <c r="J8" s="46">
        <f t="shared" si="0"/>
        <v>2234110</v>
      </c>
    </row>
    <row r="9" spans="1:10" x14ac:dyDescent="0.25">
      <c r="A9" s="92" t="s">
        <v>1</v>
      </c>
      <c r="B9" s="87"/>
      <c r="C9" s="87"/>
      <c r="D9" s="87"/>
      <c r="E9" s="96"/>
      <c r="F9" s="47">
        <v>1671880</v>
      </c>
      <c r="G9" s="47">
        <v>1771005</v>
      </c>
      <c r="H9" s="47">
        <v>2039523</v>
      </c>
      <c r="I9" s="47">
        <v>2126120</v>
      </c>
      <c r="J9" s="47">
        <v>2234110</v>
      </c>
    </row>
    <row r="10" spans="1:10" x14ac:dyDescent="0.25">
      <c r="A10" s="97" t="s">
        <v>2</v>
      </c>
      <c r="B10" s="96"/>
      <c r="C10" s="96"/>
      <c r="D10" s="96"/>
      <c r="E10" s="96"/>
      <c r="F10" s="47">
        <v>182.73</v>
      </c>
      <c r="G10" s="47">
        <v>0</v>
      </c>
      <c r="H10" s="47">
        <v>0</v>
      </c>
      <c r="I10" s="47">
        <v>0</v>
      </c>
      <c r="J10" s="47"/>
    </row>
    <row r="11" spans="1:10" x14ac:dyDescent="0.25">
      <c r="A11" s="33" t="s">
        <v>3</v>
      </c>
      <c r="B11" s="34"/>
      <c r="C11" s="34"/>
      <c r="D11" s="34"/>
      <c r="E11" s="34"/>
      <c r="F11" s="46">
        <f>SUM(F12:F13)</f>
        <v>1703134.1300000001</v>
      </c>
      <c r="G11" s="46">
        <f t="shared" ref="G11:J11" si="1">SUM(G12:G13)</f>
        <v>1764939</v>
      </c>
      <c r="H11" s="46">
        <f t="shared" si="1"/>
        <v>2042523</v>
      </c>
      <c r="I11" s="46">
        <f t="shared" si="1"/>
        <v>2126120</v>
      </c>
      <c r="J11" s="46">
        <f t="shared" si="1"/>
        <v>2234110</v>
      </c>
    </row>
    <row r="12" spans="1:10" x14ac:dyDescent="0.25">
      <c r="A12" s="86" t="s">
        <v>4</v>
      </c>
      <c r="B12" s="87"/>
      <c r="C12" s="87"/>
      <c r="D12" s="87"/>
      <c r="E12" s="87"/>
      <c r="F12" s="47">
        <v>1670933.6</v>
      </c>
      <c r="G12" s="47">
        <v>1738069</v>
      </c>
      <c r="H12" s="47">
        <v>2032923</v>
      </c>
      <c r="I12" s="47">
        <v>2120920</v>
      </c>
      <c r="J12" s="47">
        <v>2227410</v>
      </c>
    </row>
    <row r="13" spans="1:10" x14ac:dyDescent="0.25">
      <c r="A13" s="97" t="s">
        <v>5</v>
      </c>
      <c r="B13" s="96"/>
      <c r="C13" s="96"/>
      <c r="D13" s="96"/>
      <c r="E13" s="96"/>
      <c r="F13" s="47">
        <v>32200.53</v>
      </c>
      <c r="G13" s="47">
        <v>26870</v>
      </c>
      <c r="H13" s="47">
        <v>9600</v>
      </c>
      <c r="I13" s="47">
        <v>5200</v>
      </c>
      <c r="J13" s="47">
        <v>6700</v>
      </c>
    </row>
    <row r="14" spans="1:10" x14ac:dyDescent="0.25">
      <c r="A14" s="90" t="s">
        <v>6</v>
      </c>
      <c r="B14" s="91"/>
      <c r="C14" s="91"/>
      <c r="D14" s="91"/>
      <c r="E14" s="91"/>
      <c r="F14" s="46">
        <f>F8-F11</f>
        <v>-31071.40000000014</v>
      </c>
      <c r="G14" s="46">
        <f t="shared" ref="G14:J14" si="2">G8-G11</f>
        <v>6066</v>
      </c>
      <c r="H14" s="46">
        <f t="shared" si="2"/>
        <v>-3000</v>
      </c>
      <c r="I14" s="46">
        <f t="shared" si="2"/>
        <v>0</v>
      </c>
      <c r="J14" s="46">
        <f t="shared" si="2"/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78" t="s">
        <v>41</v>
      </c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8" x14ac:dyDescent="0.25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x14ac:dyDescent="0.25">
      <c r="A18" s="28"/>
      <c r="B18" s="29"/>
      <c r="C18" s="29"/>
      <c r="D18" s="30"/>
      <c r="E18" s="31"/>
      <c r="F18" s="4" t="s">
        <v>70</v>
      </c>
      <c r="G18" s="4" t="s">
        <v>69</v>
      </c>
      <c r="H18" s="4" t="s">
        <v>71</v>
      </c>
      <c r="I18" s="4" t="s">
        <v>72</v>
      </c>
      <c r="J18" s="4" t="s">
        <v>73</v>
      </c>
    </row>
    <row r="19" spans="1:10" ht="15.75" customHeight="1" x14ac:dyDescent="0.25">
      <c r="A19" s="92" t="s">
        <v>8</v>
      </c>
      <c r="B19" s="98"/>
      <c r="C19" s="98"/>
      <c r="D19" s="98"/>
      <c r="E19" s="99"/>
      <c r="F19" s="47"/>
      <c r="G19" s="47"/>
      <c r="H19" s="47"/>
      <c r="I19" s="47"/>
      <c r="J19" s="47"/>
    </row>
    <row r="20" spans="1:10" x14ac:dyDescent="0.25">
      <c r="A20" s="92" t="s">
        <v>9</v>
      </c>
      <c r="B20" s="87"/>
      <c r="C20" s="87"/>
      <c r="D20" s="87"/>
      <c r="E20" s="87"/>
      <c r="F20" s="47"/>
      <c r="G20" s="47"/>
      <c r="H20" s="47"/>
      <c r="I20" s="47"/>
      <c r="J20" s="47"/>
    </row>
    <row r="21" spans="1:10" x14ac:dyDescent="0.25">
      <c r="A21" s="90" t="s">
        <v>10</v>
      </c>
      <c r="B21" s="91"/>
      <c r="C21" s="91"/>
      <c r="D21" s="91"/>
      <c r="E21" s="91"/>
      <c r="F21" s="46">
        <v>0</v>
      </c>
      <c r="G21" s="46">
        <v>0</v>
      </c>
      <c r="H21" s="46">
        <v>0</v>
      </c>
      <c r="I21" s="46"/>
      <c r="J21" s="46">
        <v>0</v>
      </c>
    </row>
    <row r="22" spans="1:10" ht="18" x14ac:dyDescent="0.25">
      <c r="A22" s="24"/>
      <c r="B22" s="9"/>
      <c r="C22" s="9"/>
      <c r="D22" s="9"/>
      <c r="E22" s="9"/>
      <c r="F22" s="9"/>
      <c r="G22" s="9"/>
      <c r="H22" s="3"/>
      <c r="I22" s="3"/>
      <c r="J22" s="3"/>
    </row>
    <row r="23" spans="1:10" ht="18" customHeight="1" x14ac:dyDescent="0.25">
      <c r="A23" s="78" t="s">
        <v>47</v>
      </c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18" x14ac:dyDescent="0.25">
      <c r="A24" s="24"/>
      <c r="B24" s="9"/>
      <c r="C24" s="9"/>
      <c r="D24" s="9"/>
      <c r="E24" s="9"/>
      <c r="F24" s="9"/>
      <c r="G24" s="9"/>
      <c r="H24" s="3"/>
      <c r="I24" s="3"/>
      <c r="J24" s="3"/>
    </row>
    <row r="25" spans="1:10" x14ac:dyDescent="0.25">
      <c r="A25" s="28"/>
      <c r="B25" s="29"/>
      <c r="C25" s="29"/>
      <c r="D25" s="30"/>
      <c r="E25" s="31"/>
      <c r="F25" s="4" t="s">
        <v>70</v>
      </c>
      <c r="G25" s="4" t="s">
        <v>69</v>
      </c>
      <c r="H25" s="4" t="s">
        <v>71</v>
      </c>
      <c r="I25" s="4" t="s">
        <v>72</v>
      </c>
      <c r="J25" s="52" t="s">
        <v>73</v>
      </c>
    </row>
    <row r="26" spans="1:10" x14ac:dyDescent="0.25">
      <c r="A26" s="80" t="s">
        <v>42</v>
      </c>
      <c r="B26" s="81"/>
      <c r="C26" s="81"/>
      <c r="D26" s="81"/>
      <c r="E26" s="82"/>
      <c r="F26" s="53">
        <v>25270.7</v>
      </c>
      <c r="G26" s="53">
        <v>-6066</v>
      </c>
      <c r="H26" s="53">
        <v>3000</v>
      </c>
      <c r="I26" s="53">
        <v>0</v>
      </c>
      <c r="J26" s="53">
        <v>0</v>
      </c>
    </row>
    <row r="27" spans="1:10" ht="30" customHeight="1" x14ac:dyDescent="0.25">
      <c r="A27" s="83" t="s">
        <v>7</v>
      </c>
      <c r="B27" s="84"/>
      <c r="C27" s="84"/>
      <c r="D27" s="84"/>
      <c r="E27" s="85"/>
      <c r="F27" s="54">
        <v>25270.7</v>
      </c>
      <c r="G27" s="54">
        <v>-6066</v>
      </c>
      <c r="H27" s="54">
        <v>3000</v>
      </c>
      <c r="I27" s="54">
        <v>0</v>
      </c>
      <c r="J27" s="54">
        <v>0</v>
      </c>
    </row>
    <row r="28" spans="1:10" x14ac:dyDescent="0.25">
      <c r="F28" s="55"/>
      <c r="G28" s="55"/>
      <c r="H28" s="55"/>
      <c r="I28" s="55"/>
      <c r="J28" s="55"/>
    </row>
    <row r="29" spans="1:10" x14ac:dyDescent="0.25">
      <c r="F29" s="55"/>
      <c r="G29" s="55"/>
      <c r="H29" s="55"/>
      <c r="I29" s="55"/>
      <c r="J29" s="55"/>
    </row>
    <row r="30" spans="1:10" x14ac:dyDescent="0.25">
      <c r="A30" s="86" t="s">
        <v>11</v>
      </c>
      <c r="B30" s="87"/>
      <c r="C30" s="87"/>
      <c r="D30" s="87"/>
      <c r="E30" s="87"/>
      <c r="F30" s="47">
        <f>F14+F27</f>
        <v>-5800.700000000139</v>
      </c>
      <c r="G30" s="47">
        <f t="shared" ref="G30:J30" si="3">G14+G27</f>
        <v>0</v>
      </c>
      <c r="H30" s="47">
        <f t="shared" si="3"/>
        <v>0</v>
      </c>
      <c r="I30" s="47">
        <f t="shared" si="3"/>
        <v>0</v>
      </c>
      <c r="J30" s="47">
        <f t="shared" si="3"/>
        <v>0</v>
      </c>
    </row>
    <row r="31" spans="1:10" ht="11.25" customHeight="1" x14ac:dyDescent="0.25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2" spans="1:10" ht="29.25" customHeight="1" x14ac:dyDescent="0.25">
      <c r="A32" s="88" t="s">
        <v>75</v>
      </c>
      <c r="B32" s="89"/>
      <c r="C32" s="89"/>
      <c r="D32" s="89"/>
      <c r="E32" s="89"/>
      <c r="F32" s="89"/>
      <c r="G32" s="89"/>
      <c r="H32" s="89"/>
      <c r="I32" s="89"/>
      <c r="J32" s="89"/>
    </row>
    <row r="33" spans="1:9" ht="8.25" customHeight="1" x14ac:dyDescent="0.25"/>
    <row r="35" spans="1:9" x14ac:dyDescent="0.25">
      <c r="A35" s="130" t="s">
        <v>110</v>
      </c>
    </row>
    <row r="36" spans="1:9" x14ac:dyDescent="0.25">
      <c r="A36" s="130" t="s">
        <v>67</v>
      </c>
      <c r="H36" s="130" t="s">
        <v>63</v>
      </c>
      <c r="I36" s="44"/>
    </row>
    <row r="37" spans="1:9" x14ac:dyDescent="0.25">
      <c r="A37" s="130" t="s">
        <v>111</v>
      </c>
      <c r="H37" s="130" t="s">
        <v>62</v>
      </c>
      <c r="I37" s="44"/>
    </row>
  </sheetData>
  <mergeCells count="18">
    <mergeCell ref="A21:E21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23:J23"/>
    <mergeCell ref="A26:E26"/>
    <mergeCell ref="A27:E27"/>
    <mergeCell ref="A30:E30"/>
    <mergeCell ref="A32:J32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4"/>
  <sheetViews>
    <sheetView topLeftCell="A14" zoomScaleNormal="100" workbookViewId="0">
      <selection activeCell="C35" sqref="C3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78" t="s">
        <v>68</v>
      </c>
      <c r="B1" s="78"/>
      <c r="C1" s="78"/>
      <c r="D1" s="78"/>
      <c r="E1" s="78"/>
      <c r="F1" s="78"/>
      <c r="G1" s="78"/>
      <c r="H1" s="78"/>
      <c r="I1" s="78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78" t="s">
        <v>30</v>
      </c>
      <c r="B3" s="78"/>
      <c r="C3" s="78"/>
      <c r="D3" s="78"/>
      <c r="E3" s="78"/>
      <c r="F3" s="78"/>
      <c r="G3" s="78"/>
      <c r="H3" s="78"/>
      <c r="I3" s="93"/>
    </row>
    <row r="4" spans="1:9" ht="18" x14ac:dyDescent="0.25">
      <c r="A4" s="5"/>
      <c r="B4" s="5"/>
      <c r="C4" s="5"/>
      <c r="D4" s="5"/>
      <c r="E4" s="5"/>
      <c r="F4" s="5"/>
      <c r="G4" s="5"/>
      <c r="H4" s="5"/>
      <c r="I4" s="6"/>
    </row>
    <row r="5" spans="1:9" ht="18" customHeight="1" x14ac:dyDescent="0.25">
      <c r="A5" s="78" t="s">
        <v>13</v>
      </c>
      <c r="B5" s="79"/>
      <c r="C5" s="79"/>
      <c r="D5" s="79"/>
      <c r="E5" s="79"/>
      <c r="F5" s="79"/>
      <c r="G5" s="79"/>
      <c r="H5" s="79"/>
      <c r="I5" s="79"/>
    </row>
    <row r="6" spans="1:9" ht="18" x14ac:dyDescent="0.25">
      <c r="A6" s="5"/>
      <c r="B6" s="5"/>
      <c r="C6" s="5"/>
      <c r="D6" s="5"/>
      <c r="E6" s="5"/>
      <c r="F6" s="5"/>
      <c r="G6" s="5"/>
      <c r="H6" s="5"/>
      <c r="I6" s="6"/>
    </row>
    <row r="7" spans="1:9" ht="15.75" x14ac:dyDescent="0.25">
      <c r="A7" s="78" t="s">
        <v>112</v>
      </c>
      <c r="B7" s="100"/>
      <c r="C7" s="100"/>
      <c r="D7" s="100"/>
      <c r="E7" s="100"/>
      <c r="F7" s="100"/>
      <c r="G7" s="100"/>
      <c r="H7" s="100"/>
      <c r="I7" s="100"/>
    </row>
    <row r="8" spans="1:9" ht="18" x14ac:dyDescent="0.25">
      <c r="A8" s="5"/>
      <c r="B8" s="5"/>
      <c r="C8" s="5"/>
      <c r="D8" s="5"/>
      <c r="E8" s="5"/>
      <c r="F8" s="5"/>
      <c r="G8" s="5"/>
      <c r="H8" s="5"/>
      <c r="I8" s="6"/>
    </row>
    <row r="9" spans="1:9" x14ac:dyDescent="0.25">
      <c r="A9" s="23" t="s">
        <v>14</v>
      </c>
      <c r="B9" s="22" t="s">
        <v>15</v>
      </c>
      <c r="C9" s="22" t="s">
        <v>16</v>
      </c>
      <c r="D9" s="22" t="s">
        <v>12</v>
      </c>
      <c r="E9" s="22" t="s">
        <v>77</v>
      </c>
      <c r="F9" s="23" t="s">
        <v>69</v>
      </c>
      <c r="G9" s="23" t="s">
        <v>71</v>
      </c>
      <c r="H9" s="23" t="s">
        <v>78</v>
      </c>
      <c r="I9" s="23" t="s">
        <v>79</v>
      </c>
    </row>
    <row r="10" spans="1:9" ht="15.75" customHeight="1" x14ac:dyDescent="0.25">
      <c r="A10" s="13">
        <v>6</v>
      </c>
      <c r="B10" s="13"/>
      <c r="C10" s="13"/>
      <c r="D10" s="13" t="s">
        <v>17</v>
      </c>
      <c r="E10" s="58">
        <f>SUM(E11:E16)</f>
        <v>1671880</v>
      </c>
      <c r="F10" s="58">
        <f t="shared" ref="F10:I10" si="0">SUM(F11:F16)</f>
        <v>1771005</v>
      </c>
      <c r="G10" s="58">
        <f t="shared" si="0"/>
        <v>2039523</v>
      </c>
      <c r="H10" s="58">
        <f t="shared" si="0"/>
        <v>2126120</v>
      </c>
      <c r="I10" s="58">
        <f t="shared" si="0"/>
        <v>2234110</v>
      </c>
    </row>
    <row r="11" spans="1:9" ht="38.25" x14ac:dyDescent="0.25">
      <c r="A11" s="13"/>
      <c r="B11" s="17">
        <v>63</v>
      </c>
      <c r="C11" s="17"/>
      <c r="D11" s="17" t="s">
        <v>44</v>
      </c>
      <c r="E11" s="58">
        <v>1490296.19</v>
      </c>
      <c r="F11" s="56">
        <v>1556052</v>
      </c>
      <c r="G11" s="56">
        <v>1831300</v>
      </c>
      <c r="H11" s="56">
        <v>1921700</v>
      </c>
      <c r="I11" s="56">
        <v>2022900</v>
      </c>
    </row>
    <row r="12" spans="1:9" x14ac:dyDescent="0.25">
      <c r="A12" s="13"/>
      <c r="B12" s="17">
        <v>64</v>
      </c>
      <c r="C12" s="17"/>
      <c r="D12" s="17" t="s">
        <v>49</v>
      </c>
      <c r="E12" s="58">
        <v>8.17</v>
      </c>
      <c r="F12" s="56">
        <v>10</v>
      </c>
      <c r="G12" s="56">
        <v>13</v>
      </c>
      <c r="H12" s="56">
        <v>0</v>
      </c>
      <c r="I12" s="56">
        <v>0</v>
      </c>
    </row>
    <row r="13" spans="1:9" ht="51" x14ac:dyDescent="0.25">
      <c r="A13" s="13"/>
      <c r="B13" s="17">
        <v>65</v>
      </c>
      <c r="C13" s="17"/>
      <c r="D13" s="38" t="s">
        <v>84</v>
      </c>
      <c r="E13" s="58">
        <v>57.87</v>
      </c>
      <c r="F13" s="56">
        <v>0</v>
      </c>
      <c r="G13" s="56">
        <v>0</v>
      </c>
      <c r="H13" s="56">
        <v>0</v>
      </c>
      <c r="I13" s="56">
        <v>0</v>
      </c>
    </row>
    <row r="14" spans="1:9" ht="51" x14ac:dyDescent="0.25">
      <c r="A14" s="14"/>
      <c r="B14" s="14">
        <v>66</v>
      </c>
      <c r="C14" s="15"/>
      <c r="D14" s="38" t="s">
        <v>50</v>
      </c>
      <c r="E14" s="58">
        <v>13960.53</v>
      </c>
      <c r="F14" s="56">
        <v>13927</v>
      </c>
      <c r="G14" s="56">
        <v>15210</v>
      </c>
      <c r="H14" s="56">
        <v>15700</v>
      </c>
      <c r="I14" s="56">
        <v>16500</v>
      </c>
    </row>
    <row r="15" spans="1:9" ht="38.25" x14ac:dyDescent="0.25">
      <c r="A15" s="14"/>
      <c r="B15" s="14">
        <v>67</v>
      </c>
      <c r="C15" s="15"/>
      <c r="D15" s="17" t="s">
        <v>45</v>
      </c>
      <c r="E15" s="58">
        <v>167529.53</v>
      </c>
      <c r="F15" s="56">
        <v>201016</v>
      </c>
      <c r="G15" s="56">
        <v>193000</v>
      </c>
      <c r="H15" s="56">
        <v>188720</v>
      </c>
      <c r="I15" s="56">
        <v>194710</v>
      </c>
    </row>
    <row r="16" spans="1:9" ht="25.5" x14ac:dyDescent="0.25">
      <c r="A16" s="14"/>
      <c r="B16" s="14">
        <v>68</v>
      </c>
      <c r="C16" s="15"/>
      <c r="D16" s="17" t="s">
        <v>85</v>
      </c>
      <c r="E16" s="58">
        <v>27.71</v>
      </c>
      <c r="F16" s="58">
        <v>0</v>
      </c>
      <c r="G16" s="58">
        <v>0</v>
      </c>
      <c r="H16" s="58">
        <v>0</v>
      </c>
      <c r="I16" s="58">
        <v>0</v>
      </c>
    </row>
    <row r="17" spans="1:9" ht="25.5" x14ac:dyDescent="0.25">
      <c r="A17" s="16">
        <v>7</v>
      </c>
      <c r="B17" s="16"/>
      <c r="C17" s="16"/>
      <c r="D17" s="25" t="s">
        <v>19</v>
      </c>
      <c r="E17" s="58">
        <f>E18</f>
        <v>182.73</v>
      </c>
      <c r="F17" s="58">
        <f t="shared" ref="F17:I17" si="1">F18</f>
        <v>0</v>
      </c>
      <c r="G17" s="58">
        <f t="shared" si="1"/>
        <v>0</v>
      </c>
      <c r="H17" s="58">
        <f t="shared" si="1"/>
        <v>0</v>
      </c>
      <c r="I17" s="58">
        <f t="shared" si="1"/>
        <v>0</v>
      </c>
    </row>
    <row r="18" spans="1:9" ht="38.25" x14ac:dyDescent="0.25">
      <c r="A18" s="17"/>
      <c r="B18" s="17">
        <v>72</v>
      </c>
      <c r="C18" s="17"/>
      <c r="D18" s="26" t="s">
        <v>43</v>
      </c>
      <c r="E18" s="58">
        <v>182.73</v>
      </c>
      <c r="F18" s="56">
        <v>0</v>
      </c>
      <c r="G18" s="56">
        <v>0</v>
      </c>
      <c r="H18" s="56">
        <v>0</v>
      </c>
      <c r="I18" s="56">
        <v>0</v>
      </c>
    </row>
    <row r="19" spans="1:9" x14ac:dyDescent="0.25">
      <c r="E19" s="55"/>
    </row>
    <row r="20" spans="1:9" ht="15.75" x14ac:dyDescent="0.25">
      <c r="A20" s="78" t="s">
        <v>76</v>
      </c>
      <c r="B20" s="100"/>
      <c r="C20" s="100"/>
      <c r="D20" s="100"/>
      <c r="E20" s="100"/>
      <c r="F20" s="100"/>
      <c r="G20" s="100"/>
      <c r="H20" s="100"/>
      <c r="I20" s="100"/>
    </row>
    <row r="21" spans="1:9" ht="18" x14ac:dyDescent="0.25">
      <c r="A21" s="5"/>
      <c r="B21" s="5"/>
      <c r="C21" s="5"/>
      <c r="D21" s="5"/>
      <c r="E21" s="5"/>
      <c r="F21" s="5"/>
      <c r="G21" s="5"/>
      <c r="H21" s="5"/>
      <c r="I21" s="6"/>
    </row>
    <row r="22" spans="1:9" x14ac:dyDescent="0.25">
      <c r="A22" s="23" t="s">
        <v>14</v>
      </c>
      <c r="B22" s="22" t="s">
        <v>15</v>
      </c>
      <c r="C22" s="22" t="s">
        <v>16</v>
      </c>
      <c r="D22" s="22" t="s">
        <v>20</v>
      </c>
      <c r="E22" s="22" t="s">
        <v>77</v>
      </c>
      <c r="F22" s="23" t="s">
        <v>69</v>
      </c>
      <c r="G22" s="23" t="s">
        <v>71</v>
      </c>
      <c r="H22" s="23" t="s">
        <v>78</v>
      </c>
      <c r="I22" s="23" t="s">
        <v>79</v>
      </c>
    </row>
    <row r="23" spans="1:9" ht="15.75" customHeight="1" x14ac:dyDescent="0.25">
      <c r="A23" s="13">
        <v>3</v>
      </c>
      <c r="B23" s="13"/>
      <c r="C23" s="13"/>
      <c r="D23" s="13" t="s">
        <v>21</v>
      </c>
      <c r="E23" s="58">
        <f>SUM(E24:E27)</f>
        <v>1670933.5999999999</v>
      </c>
      <c r="F23" s="58">
        <f t="shared" ref="F23:I23" si="2">SUM(F24:F27)</f>
        <v>1738069</v>
      </c>
      <c r="G23" s="58">
        <f t="shared" si="2"/>
        <v>2032923</v>
      </c>
      <c r="H23" s="58">
        <f t="shared" si="2"/>
        <v>2120920</v>
      </c>
      <c r="I23" s="58">
        <f t="shared" si="2"/>
        <v>2227410</v>
      </c>
    </row>
    <row r="24" spans="1:9" ht="15.75" customHeight="1" x14ac:dyDescent="0.25">
      <c r="A24" s="13"/>
      <c r="B24" s="17">
        <v>31</v>
      </c>
      <c r="C24" s="17"/>
      <c r="D24" s="17" t="s">
        <v>22</v>
      </c>
      <c r="E24" s="58">
        <v>1457376.89</v>
      </c>
      <c r="F24" s="56">
        <v>1513879</v>
      </c>
      <c r="G24" s="56">
        <v>1829305</v>
      </c>
      <c r="H24" s="56">
        <v>1916400</v>
      </c>
      <c r="I24" s="56">
        <v>2016400</v>
      </c>
    </row>
    <row r="25" spans="1:9" x14ac:dyDescent="0.25">
      <c r="A25" s="14"/>
      <c r="B25" s="14">
        <v>32</v>
      </c>
      <c r="C25" s="15"/>
      <c r="D25" s="14" t="s">
        <v>33</v>
      </c>
      <c r="E25" s="58">
        <v>204730.92</v>
      </c>
      <c r="F25" s="56">
        <v>216875</v>
      </c>
      <c r="G25" s="56">
        <v>196905</v>
      </c>
      <c r="H25" s="56">
        <v>198000</v>
      </c>
      <c r="I25" s="56">
        <v>204300</v>
      </c>
    </row>
    <row r="26" spans="1:9" x14ac:dyDescent="0.25">
      <c r="A26" s="14"/>
      <c r="B26" s="14">
        <v>34</v>
      </c>
      <c r="C26" s="15"/>
      <c r="D26" s="14" t="s">
        <v>51</v>
      </c>
      <c r="E26" s="58">
        <v>2573.86</v>
      </c>
      <c r="F26" s="56">
        <v>715</v>
      </c>
      <c r="G26" s="56">
        <v>713</v>
      </c>
      <c r="H26" s="56">
        <v>20</v>
      </c>
      <c r="I26" s="56">
        <v>10</v>
      </c>
    </row>
    <row r="27" spans="1:9" ht="38.25" x14ac:dyDescent="0.25">
      <c r="A27" s="14"/>
      <c r="B27" s="14">
        <v>37</v>
      </c>
      <c r="C27" s="15"/>
      <c r="D27" s="39" t="s">
        <v>52</v>
      </c>
      <c r="E27" s="58">
        <v>6251.93</v>
      </c>
      <c r="F27" s="56">
        <v>6600</v>
      </c>
      <c r="G27" s="56">
        <v>6000</v>
      </c>
      <c r="H27" s="56">
        <v>6500</v>
      </c>
      <c r="I27" s="56">
        <v>6700</v>
      </c>
    </row>
    <row r="28" spans="1:9" ht="25.5" x14ac:dyDescent="0.25">
      <c r="A28" s="16">
        <v>4</v>
      </c>
      <c r="B28" s="16"/>
      <c r="C28" s="16"/>
      <c r="D28" s="25" t="s">
        <v>23</v>
      </c>
      <c r="E28" s="58">
        <f>SUM(E29:E30)</f>
        <v>32200.53</v>
      </c>
      <c r="F28" s="58">
        <f t="shared" ref="F28:I28" si="3">SUM(F29:F30)</f>
        <v>26870</v>
      </c>
      <c r="G28" s="58">
        <f t="shared" si="3"/>
        <v>9600</v>
      </c>
      <c r="H28" s="58">
        <f t="shared" si="3"/>
        <v>5200</v>
      </c>
      <c r="I28" s="58">
        <f t="shared" si="3"/>
        <v>6700</v>
      </c>
    </row>
    <row r="29" spans="1:9" ht="39" x14ac:dyDescent="0.25">
      <c r="A29" s="17"/>
      <c r="B29" s="17">
        <v>42</v>
      </c>
      <c r="C29" s="17"/>
      <c r="D29" s="40" t="s">
        <v>46</v>
      </c>
      <c r="E29" s="58">
        <v>32200.53</v>
      </c>
      <c r="F29" s="56">
        <v>12934</v>
      </c>
      <c r="G29" s="56">
        <v>6600</v>
      </c>
      <c r="H29" s="56">
        <v>5200</v>
      </c>
      <c r="I29" s="56">
        <v>6700</v>
      </c>
    </row>
    <row r="30" spans="1:9" ht="26.25" x14ac:dyDescent="0.25">
      <c r="A30" s="17"/>
      <c r="B30" s="17">
        <v>45</v>
      </c>
      <c r="C30" s="15"/>
      <c r="D30" s="40" t="s">
        <v>53</v>
      </c>
      <c r="E30" s="56">
        <v>0</v>
      </c>
      <c r="F30" s="56">
        <v>13936</v>
      </c>
      <c r="G30" s="56">
        <v>3000</v>
      </c>
      <c r="H30" s="56">
        <v>0</v>
      </c>
      <c r="I30" s="56">
        <v>0</v>
      </c>
    </row>
    <row r="31" spans="1:9" x14ac:dyDescent="0.25">
      <c r="E31" s="129"/>
      <c r="F31" s="129"/>
      <c r="G31" s="129"/>
      <c r="H31" s="129"/>
      <c r="I31" s="129"/>
    </row>
    <row r="32" spans="1:9" x14ac:dyDescent="0.25">
      <c r="A32" s="130" t="s">
        <v>110</v>
      </c>
      <c r="B32" s="44"/>
      <c r="C32" s="44"/>
      <c r="D32" s="44"/>
      <c r="E32" s="44"/>
      <c r="F32" s="44"/>
      <c r="G32" s="44"/>
      <c r="H32" s="130" t="s">
        <v>63</v>
      </c>
    </row>
    <row r="33" spans="1:8" x14ac:dyDescent="0.25">
      <c r="A33" s="130" t="s">
        <v>67</v>
      </c>
      <c r="B33" s="44"/>
      <c r="C33" s="44"/>
      <c r="D33" s="44"/>
      <c r="E33" s="44"/>
      <c r="F33" s="44"/>
      <c r="G33" s="44"/>
      <c r="H33" s="130" t="s">
        <v>62</v>
      </c>
    </row>
    <row r="34" spans="1:8" x14ac:dyDescent="0.25">
      <c r="A34" s="130" t="s">
        <v>111</v>
      </c>
      <c r="B34" s="44"/>
      <c r="C34" s="44"/>
      <c r="D34" s="44"/>
      <c r="E34" s="44"/>
      <c r="F34" s="44"/>
      <c r="G34" s="44"/>
      <c r="H34" s="44"/>
    </row>
  </sheetData>
  <mergeCells count="5">
    <mergeCell ref="A7:I7"/>
    <mergeCell ref="A20:I20"/>
    <mergeCell ref="A3:I3"/>
    <mergeCell ref="A5:I5"/>
    <mergeCell ref="A1:I1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E8B2A-7A5E-4298-865E-F006190EC1B8}">
  <sheetPr>
    <pageSetUpPr fitToPage="1"/>
  </sheetPr>
  <dimension ref="A1:I75"/>
  <sheetViews>
    <sheetView topLeftCell="A13" zoomScaleNormal="100" workbookViewId="0">
      <selection activeCell="F36" sqref="F3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78" t="s">
        <v>68</v>
      </c>
      <c r="B1" s="78"/>
      <c r="C1" s="78"/>
      <c r="D1" s="78"/>
      <c r="E1" s="78"/>
      <c r="F1" s="78"/>
      <c r="G1" s="78"/>
      <c r="H1" s="78"/>
      <c r="I1" s="78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78" t="s">
        <v>30</v>
      </c>
      <c r="B3" s="78"/>
      <c r="C3" s="78"/>
      <c r="D3" s="78"/>
      <c r="E3" s="78"/>
      <c r="F3" s="78"/>
      <c r="G3" s="78"/>
      <c r="H3" s="78"/>
      <c r="I3" s="93"/>
    </row>
    <row r="4" spans="1:9" ht="18" x14ac:dyDescent="0.25">
      <c r="A4" s="5"/>
      <c r="B4" s="5"/>
      <c r="C4" s="5"/>
      <c r="D4" s="5"/>
      <c r="E4" s="5"/>
      <c r="F4" s="5"/>
      <c r="G4" s="5"/>
      <c r="H4" s="5"/>
      <c r="I4" s="6"/>
    </row>
    <row r="5" spans="1:9" ht="18" customHeight="1" x14ac:dyDescent="0.25">
      <c r="A5" s="78" t="s">
        <v>13</v>
      </c>
      <c r="B5" s="79"/>
      <c r="C5" s="79"/>
      <c r="D5" s="79"/>
      <c r="E5" s="79"/>
      <c r="F5" s="79"/>
      <c r="G5" s="79"/>
      <c r="H5" s="79"/>
      <c r="I5" s="79"/>
    </row>
    <row r="6" spans="1:9" ht="18" x14ac:dyDescent="0.25">
      <c r="A6" s="5"/>
      <c r="B6" s="5"/>
      <c r="C6" s="5"/>
      <c r="D6" s="5"/>
      <c r="E6" s="5"/>
      <c r="F6" s="5"/>
      <c r="G6" s="5"/>
      <c r="H6" s="5"/>
      <c r="I6" s="6"/>
    </row>
    <row r="7" spans="1:9" ht="15.75" x14ac:dyDescent="0.25">
      <c r="A7" s="78" t="s">
        <v>80</v>
      </c>
      <c r="B7" s="100"/>
      <c r="C7" s="100"/>
      <c r="D7" s="100"/>
      <c r="E7" s="100"/>
      <c r="F7" s="100"/>
      <c r="G7" s="100"/>
      <c r="H7" s="100"/>
      <c r="I7" s="100"/>
    </row>
    <row r="8" spans="1:9" ht="18" x14ac:dyDescent="0.25">
      <c r="A8" s="5"/>
      <c r="B8" s="5"/>
      <c r="C8" s="5"/>
      <c r="D8" s="5"/>
      <c r="E8" s="5"/>
      <c r="F8" s="5"/>
      <c r="G8" s="5"/>
      <c r="H8" s="5"/>
      <c r="I8" s="6"/>
    </row>
    <row r="9" spans="1:9" ht="30" customHeight="1" x14ac:dyDescent="0.25">
      <c r="A9" s="101" t="s">
        <v>103</v>
      </c>
      <c r="B9" s="102"/>
      <c r="C9" s="102"/>
      <c r="D9" s="103"/>
      <c r="E9" s="22" t="s">
        <v>77</v>
      </c>
      <c r="F9" s="23" t="s">
        <v>69</v>
      </c>
      <c r="G9" s="23" t="s">
        <v>71</v>
      </c>
      <c r="H9" s="23" t="s">
        <v>78</v>
      </c>
      <c r="I9" s="23" t="s">
        <v>79</v>
      </c>
    </row>
    <row r="10" spans="1:9" ht="15.75" customHeight="1" x14ac:dyDescent="0.25">
      <c r="A10" s="104" t="s">
        <v>0</v>
      </c>
      <c r="B10" s="105"/>
      <c r="C10" s="105"/>
      <c r="D10" s="106"/>
      <c r="E10" s="72">
        <f>SUM(E11+E15+E17+E19+E21+E23)</f>
        <v>1672062.7299999997</v>
      </c>
      <c r="F10" s="72">
        <f t="shared" ref="F10:I10" si="0">SUM(F11+F15+F17+F19+F21+F23)</f>
        <v>1771005</v>
      </c>
      <c r="G10" s="72">
        <f t="shared" si="0"/>
        <v>2039523</v>
      </c>
      <c r="H10" s="72">
        <f t="shared" si="0"/>
        <v>2126120</v>
      </c>
      <c r="I10" s="72">
        <f t="shared" si="0"/>
        <v>2234110</v>
      </c>
    </row>
    <row r="11" spans="1:9" ht="15.75" customHeight="1" x14ac:dyDescent="0.25">
      <c r="A11" s="104" t="s">
        <v>104</v>
      </c>
      <c r="B11" s="105"/>
      <c r="C11" s="105"/>
      <c r="D11" s="106"/>
      <c r="E11" s="72">
        <f>SUM(E12:E14)</f>
        <v>167565.41</v>
      </c>
      <c r="F11" s="72">
        <f t="shared" ref="F11:I11" si="1">SUM(F12:F14)</f>
        <v>201026</v>
      </c>
      <c r="G11" s="72">
        <f t="shared" si="1"/>
        <v>193013</v>
      </c>
      <c r="H11" s="72">
        <f t="shared" si="1"/>
        <v>188720</v>
      </c>
      <c r="I11" s="72">
        <f t="shared" si="1"/>
        <v>194710</v>
      </c>
    </row>
    <row r="12" spans="1:9" x14ac:dyDescent="0.25">
      <c r="A12" s="68"/>
      <c r="B12" s="17">
        <v>64</v>
      </c>
      <c r="C12" s="113" t="s">
        <v>49</v>
      </c>
      <c r="D12" s="113"/>
      <c r="E12" s="58">
        <v>8.17</v>
      </c>
      <c r="F12" s="58">
        <v>10</v>
      </c>
      <c r="G12" s="58">
        <v>13</v>
      </c>
      <c r="H12" s="58">
        <v>0</v>
      </c>
      <c r="I12" s="58">
        <v>0</v>
      </c>
    </row>
    <row r="13" spans="1:9" ht="31.15" customHeight="1" x14ac:dyDescent="0.25">
      <c r="A13" s="14"/>
      <c r="B13" s="17">
        <v>67</v>
      </c>
      <c r="C13" s="113" t="s">
        <v>45</v>
      </c>
      <c r="D13" s="113"/>
      <c r="E13" s="58">
        <v>167529.53</v>
      </c>
      <c r="F13" s="58">
        <v>201016</v>
      </c>
      <c r="G13" s="58">
        <v>193000</v>
      </c>
      <c r="H13" s="58">
        <v>188720</v>
      </c>
      <c r="I13" s="58">
        <v>194710</v>
      </c>
    </row>
    <row r="14" spans="1:9" x14ac:dyDescent="0.25">
      <c r="A14" s="14"/>
      <c r="B14" s="17">
        <v>68</v>
      </c>
      <c r="C14" s="111" t="s">
        <v>85</v>
      </c>
      <c r="D14" s="111"/>
      <c r="E14" s="58">
        <v>27.71</v>
      </c>
      <c r="F14" s="58"/>
      <c r="G14" s="58"/>
      <c r="H14" s="58"/>
      <c r="I14" s="58"/>
    </row>
    <row r="15" spans="1:9" x14ac:dyDescent="0.25">
      <c r="A15" s="104" t="s">
        <v>105</v>
      </c>
      <c r="B15" s="105"/>
      <c r="C15" s="105"/>
      <c r="D15" s="106"/>
      <c r="E15" s="72">
        <f>SUM(E16)</f>
        <v>10969.62</v>
      </c>
      <c r="F15" s="72">
        <f t="shared" ref="F15:I15" si="2">SUM(F16)</f>
        <v>11500</v>
      </c>
      <c r="G15" s="72">
        <f t="shared" si="2"/>
        <v>11500</v>
      </c>
      <c r="H15" s="72">
        <f t="shared" si="2"/>
        <v>12000</v>
      </c>
      <c r="I15" s="72">
        <f t="shared" si="2"/>
        <v>12500</v>
      </c>
    </row>
    <row r="16" spans="1:9" ht="53.45" customHeight="1" x14ac:dyDescent="0.25">
      <c r="A16" s="14"/>
      <c r="B16" s="14">
        <v>66</v>
      </c>
      <c r="C16" s="109" t="s">
        <v>50</v>
      </c>
      <c r="D16" s="110"/>
      <c r="E16" s="58">
        <v>10969.62</v>
      </c>
      <c r="F16" s="56">
        <v>11500</v>
      </c>
      <c r="G16" s="56">
        <v>11500</v>
      </c>
      <c r="H16" s="56">
        <v>12000</v>
      </c>
      <c r="I16" s="56">
        <v>12500</v>
      </c>
    </row>
    <row r="17" spans="1:9" x14ac:dyDescent="0.25">
      <c r="A17" s="104" t="s">
        <v>106</v>
      </c>
      <c r="B17" s="105"/>
      <c r="C17" s="105"/>
      <c r="D17" s="106"/>
      <c r="E17" s="72">
        <f>SUM(E18)</f>
        <v>57.87</v>
      </c>
      <c r="F17" s="72">
        <f t="shared" ref="F17:I17" si="3">SUM(F18)</f>
        <v>0</v>
      </c>
      <c r="G17" s="72">
        <f t="shared" si="3"/>
        <v>0</v>
      </c>
      <c r="H17" s="72">
        <f t="shared" si="3"/>
        <v>0</v>
      </c>
      <c r="I17" s="72">
        <f t="shared" si="3"/>
        <v>0</v>
      </c>
    </row>
    <row r="18" spans="1:9" ht="40.15" customHeight="1" x14ac:dyDescent="0.25">
      <c r="A18" s="14"/>
      <c r="B18" s="14">
        <v>65</v>
      </c>
      <c r="C18" s="109" t="s">
        <v>84</v>
      </c>
      <c r="D18" s="112"/>
      <c r="E18" s="58">
        <v>57.87</v>
      </c>
      <c r="F18" s="56">
        <v>0</v>
      </c>
      <c r="G18" s="56">
        <v>0</v>
      </c>
      <c r="H18" s="56">
        <v>0</v>
      </c>
      <c r="I18" s="56">
        <v>0</v>
      </c>
    </row>
    <row r="19" spans="1:9" x14ac:dyDescent="0.25">
      <c r="A19" s="104" t="s">
        <v>107</v>
      </c>
      <c r="B19" s="105"/>
      <c r="C19" s="105"/>
      <c r="D19" s="106"/>
      <c r="E19" s="72">
        <f>E20</f>
        <v>1490296.19</v>
      </c>
      <c r="F19" s="72">
        <f t="shared" ref="F19:I19" si="4">F20</f>
        <v>1556052</v>
      </c>
      <c r="G19" s="72">
        <f t="shared" si="4"/>
        <v>1831300</v>
      </c>
      <c r="H19" s="72">
        <f t="shared" si="4"/>
        <v>1921700</v>
      </c>
      <c r="I19" s="72">
        <f t="shared" si="4"/>
        <v>2022900</v>
      </c>
    </row>
    <row r="20" spans="1:9" ht="28.15" customHeight="1" x14ac:dyDescent="0.25">
      <c r="A20" s="68"/>
      <c r="B20" s="69">
        <v>63</v>
      </c>
      <c r="C20" s="107" t="s">
        <v>44</v>
      </c>
      <c r="D20" s="108"/>
      <c r="E20" s="58">
        <v>1490296.19</v>
      </c>
      <c r="F20" s="58">
        <v>1556052</v>
      </c>
      <c r="G20" s="58">
        <v>1831300</v>
      </c>
      <c r="H20" s="58">
        <v>1921700</v>
      </c>
      <c r="I20" s="58">
        <v>2022900</v>
      </c>
    </row>
    <row r="21" spans="1:9" x14ac:dyDescent="0.25">
      <c r="A21" s="104" t="s">
        <v>108</v>
      </c>
      <c r="B21" s="105"/>
      <c r="C21" s="105"/>
      <c r="D21" s="106"/>
      <c r="E21" s="72">
        <f>SUM(E22)</f>
        <v>2990.91</v>
      </c>
      <c r="F21" s="72">
        <f t="shared" ref="F21:I21" si="5">SUM(F22)</f>
        <v>2427</v>
      </c>
      <c r="G21" s="72">
        <f t="shared" si="5"/>
        <v>3710</v>
      </c>
      <c r="H21" s="72">
        <f t="shared" si="5"/>
        <v>3700</v>
      </c>
      <c r="I21" s="72">
        <f t="shared" si="5"/>
        <v>4000</v>
      </c>
    </row>
    <row r="22" spans="1:9" ht="55.9" customHeight="1" x14ac:dyDescent="0.25">
      <c r="A22" s="16"/>
      <c r="B22" s="70">
        <v>66</v>
      </c>
      <c r="C22" s="109" t="s">
        <v>50</v>
      </c>
      <c r="D22" s="110"/>
      <c r="E22" s="58">
        <v>2990.91</v>
      </c>
      <c r="F22" s="58">
        <v>2427</v>
      </c>
      <c r="G22" s="58">
        <v>3710</v>
      </c>
      <c r="H22" s="58">
        <v>3700</v>
      </c>
      <c r="I22" s="58">
        <v>4000</v>
      </c>
    </row>
    <row r="23" spans="1:9" x14ac:dyDescent="0.25">
      <c r="A23" s="104" t="s">
        <v>109</v>
      </c>
      <c r="B23" s="105"/>
      <c r="C23" s="105"/>
      <c r="D23" s="106"/>
      <c r="E23" s="72">
        <f>E24</f>
        <v>182.73</v>
      </c>
      <c r="F23" s="72">
        <f t="shared" ref="F23:I23" si="6">F24</f>
        <v>0</v>
      </c>
      <c r="G23" s="72">
        <f t="shared" si="6"/>
        <v>0</v>
      </c>
      <c r="H23" s="72">
        <f t="shared" si="6"/>
        <v>0</v>
      </c>
      <c r="I23" s="72">
        <f t="shared" si="6"/>
        <v>0</v>
      </c>
    </row>
    <row r="24" spans="1:9" ht="30" customHeight="1" x14ac:dyDescent="0.25">
      <c r="A24" s="17"/>
      <c r="B24" s="17">
        <v>72</v>
      </c>
      <c r="C24" s="107" t="s">
        <v>43</v>
      </c>
      <c r="D24" s="108"/>
      <c r="E24" s="58">
        <v>182.73</v>
      </c>
      <c r="F24" s="56">
        <v>0</v>
      </c>
      <c r="G24" s="56">
        <v>0</v>
      </c>
      <c r="H24" s="56">
        <v>0</v>
      </c>
      <c r="I24" s="56">
        <v>0</v>
      </c>
    </row>
    <row r="25" spans="1:9" ht="15.75" customHeight="1" x14ac:dyDescent="0.25"/>
    <row r="26" spans="1:9" ht="15.75" customHeight="1" x14ac:dyDescent="0.25">
      <c r="A26" s="78" t="s">
        <v>81</v>
      </c>
      <c r="B26" s="100"/>
      <c r="C26" s="100"/>
      <c r="D26" s="100"/>
      <c r="E26" s="100"/>
      <c r="F26" s="100"/>
      <c r="G26" s="100"/>
      <c r="H26" s="100"/>
      <c r="I26" s="100"/>
    </row>
    <row r="27" spans="1:9" ht="18" x14ac:dyDescent="0.25">
      <c r="A27" s="5"/>
      <c r="B27" s="5"/>
      <c r="C27" s="5"/>
      <c r="D27" s="5"/>
      <c r="E27" s="5"/>
      <c r="F27" s="5"/>
      <c r="G27" s="5"/>
      <c r="H27" s="5"/>
      <c r="I27" s="6"/>
    </row>
    <row r="28" spans="1:9" ht="14.45" customHeight="1" x14ac:dyDescent="0.25">
      <c r="A28" s="101" t="s">
        <v>103</v>
      </c>
      <c r="B28" s="102"/>
      <c r="C28" s="102"/>
      <c r="D28" s="103"/>
      <c r="E28" s="22" t="s">
        <v>77</v>
      </c>
      <c r="F28" s="23" t="s">
        <v>69</v>
      </c>
      <c r="G28" s="23" t="s">
        <v>71</v>
      </c>
      <c r="H28" s="23" t="s">
        <v>78</v>
      </c>
      <c r="I28" s="23" t="s">
        <v>79</v>
      </c>
    </row>
    <row r="29" spans="1:9" ht="14.45" customHeight="1" x14ac:dyDescent="0.25">
      <c r="A29" s="104" t="s">
        <v>3</v>
      </c>
      <c r="B29" s="105"/>
      <c r="C29" s="105"/>
      <c r="D29" s="106"/>
      <c r="E29" s="72">
        <f>SUM(E30+E39+E47+E53+E61+E69)</f>
        <v>1703134.1299999997</v>
      </c>
      <c r="F29" s="72">
        <f t="shared" ref="F29:I29" si="7">SUM(F30+F39+F47+F53+F61+F69)</f>
        <v>1764939</v>
      </c>
      <c r="G29" s="72">
        <f t="shared" si="7"/>
        <v>2042523</v>
      </c>
      <c r="H29" s="72">
        <f t="shared" si="7"/>
        <v>2126120</v>
      </c>
      <c r="I29" s="72">
        <f t="shared" si="7"/>
        <v>2234110</v>
      </c>
    </row>
    <row r="30" spans="1:9" ht="14.45" customHeight="1" x14ac:dyDescent="0.25">
      <c r="A30" s="104" t="s">
        <v>104</v>
      </c>
      <c r="B30" s="105"/>
      <c r="C30" s="105"/>
      <c r="D30" s="106"/>
      <c r="E30" s="72">
        <f>E31+E36</f>
        <v>167565.41999999998</v>
      </c>
      <c r="F30" s="72">
        <f t="shared" ref="F30:I30" si="8">F31+F36</f>
        <v>201026</v>
      </c>
      <c r="G30" s="72">
        <f t="shared" si="8"/>
        <v>193013</v>
      </c>
      <c r="H30" s="72">
        <f t="shared" si="8"/>
        <v>188720</v>
      </c>
      <c r="I30" s="72">
        <f t="shared" si="8"/>
        <v>194710</v>
      </c>
    </row>
    <row r="31" spans="1:9" ht="14.45" customHeight="1" x14ac:dyDescent="0.25">
      <c r="A31" s="13">
        <v>3</v>
      </c>
      <c r="B31" s="13"/>
      <c r="C31" s="13"/>
      <c r="D31" s="13" t="s">
        <v>21</v>
      </c>
      <c r="E31" s="73">
        <f>SUM(E32:E35)</f>
        <v>167565.41999999998</v>
      </c>
      <c r="F31" s="73">
        <f t="shared" ref="F31:I31" si="9">SUM(F32:F35)</f>
        <v>185277</v>
      </c>
      <c r="G31" s="73">
        <f t="shared" si="9"/>
        <v>190013</v>
      </c>
      <c r="H31" s="73">
        <f t="shared" si="9"/>
        <v>187720</v>
      </c>
      <c r="I31" s="73">
        <f t="shared" si="9"/>
        <v>192710</v>
      </c>
    </row>
    <row r="32" spans="1:9" ht="14.45" customHeight="1" x14ac:dyDescent="0.25">
      <c r="A32" s="13"/>
      <c r="B32" s="17">
        <v>31</v>
      </c>
      <c r="C32" s="17"/>
      <c r="D32" s="17" t="s">
        <v>22</v>
      </c>
      <c r="E32" s="74">
        <f>SUM('POSEBNI DIO'!E11+'POSEBNI DIO'!E22)</f>
        <v>20029.37</v>
      </c>
      <c r="F32" s="74">
        <f>SUM('POSEBNI DIO'!F11+'POSEBNI DIO'!F22)</f>
        <v>15400</v>
      </c>
      <c r="G32" s="74">
        <f>SUM('POSEBNI DIO'!G11+'POSEBNI DIO'!G22)</f>
        <v>22305</v>
      </c>
      <c r="H32" s="74">
        <f>SUM('POSEBNI DIO'!H11+'POSEBNI DIO'!H22)</f>
        <v>15400</v>
      </c>
      <c r="I32" s="74">
        <f>SUM('POSEBNI DIO'!I11+'POSEBNI DIO'!I22)</f>
        <v>15400</v>
      </c>
    </row>
    <row r="33" spans="1:9" ht="14.45" customHeight="1" x14ac:dyDescent="0.25">
      <c r="A33" s="14"/>
      <c r="B33" s="14">
        <v>32</v>
      </c>
      <c r="C33" s="15"/>
      <c r="D33" s="14" t="s">
        <v>33</v>
      </c>
      <c r="E33" s="75">
        <f>SUM('POSEBNI DIO'!E12+'POSEBNI DIO'!E23+'POSEBNI DIO'!E28)</f>
        <v>146846.47999999998</v>
      </c>
      <c r="F33" s="75">
        <f>SUM('POSEBNI DIO'!F12+'POSEBNI DIO'!F23+'POSEBNI DIO'!F28)</f>
        <v>169162</v>
      </c>
      <c r="G33" s="75">
        <f>SUM('POSEBNI DIO'!G12+'POSEBNI DIO'!G23+'POSEBNI DIO'!G28)</f>
        <v>166995</v>
      </c>
      <c r="H33" s="75">
        <f>SUM('POSEBNI DIO'!H12+'POSEBNI DIO'!H23+'POSEBNI DIO'!H28)</f>
        <v>172300</v>
      </c>
      <c r="I33" s="75">
        <f>SUM('POSEBNI DIO'!I12+'POSEBNI DIO'!I23+'POSEBNI DIO'!I28)</f>
        <v>177300</v>
      </c>
    </row>
    <row r="34" spans="1:9" x14ac:dyDescent="0.25">
      <c r="A34" s="14"/>
      <c r="B34" s="14">
        <v>34</v>
      </c>
      <c r="C34" s="15"/>
      <c r="D34" s="14" t="s">
        <v>51</v>
      </c>
      <c r="E34" s="75">
        <f>SUM('POSEBNI DIO'!E13)</f>
        <v>689.57</v>
      </c>
      <c r="F34" s="75">
        <f>SUM('POSEBNI DIO'!F13)</f>
        <v>715</v>
      </c>
      <c r="G34" s="75">
        <f>SUM('POSEBNI DIO'!G13)</f>
        <v>713</v>
      </c>
      <c r="H34" s="75">
        <f>SUM('POSEBNI DIO'!H13)</f>
        <v>20</v>
      </c>
      <c r="I34" s="75">
        <f>SUM('POSEBNI DIO'!I13)</f>
        <v>10</v>
      </c>
    </row>
    <row r="35" spans="1:9" ht="38.450000000000003" customHeight="1" x14ac:dyDescent="0.25">
      <c r="A35" s="14"/>
      <c r="B35" s="14">
        <v>37</v>
      </c>
      <c r="C35" s="15"/>
      <c r="D35" s="39" t="s">
        <v>52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</row>
    <row r="36" spans="1:9" ht="30.6" customHeight="1" x14ac:dyDescent="0.25">
      <c r="A36" s="16">
        <v>4</v>
      </c>
      <c r="B36" s="16"/>
      <c r="C36" s="16"/>
      <c r="D36" s="25" t="s">
        <v>23</v>
      </c>
      <c r="E36" s="73">
        <f>SUM(E37:E38)</f>
        <v>0</v>
      </c>
      <c r="F36" s="73">
        <f t="shared" ref="F36:I36" si="10">SUM(F37:F38)</f>
        <v>15749</v>
      </c>
      <c r="G36" s="73">
        <f t="shared" si="10"/>
        <v>3000</v>
      </c>
      <c r="H36" s="73">
        <f t="shared" si="10"/>
        <v>1000</v>
      </c>
      <c r="I36" s="73">
        <f t="shared" si="10"/>
        <v>2000</v>
      </c>
    </row>
    <row r="37" spans="1:9" ht="39" x14ac:dyDescent="0.25">
      <c r="A37" s="17"/>
      <c r="B37" s="17">
        <v>42</v>
      </c>
      <c r="C37" s="17"/>
      <c r="D37" s="40" t="s">
        <v>46</v>
      </c>
      <c r="E37" s="77">
        <f>SUM('POSEBNI DIO'!E16)</f>
        <v>0</v>
      </c>
      <c r="F37" s="77">
        <f>SUM('POSEBNI DIO'!F16)</f>
        <v>1813</v>
      </c>
      <c r="G37" s="77">
        <f>SUM('POSEBNI DIO'!G16)</f>
        <v>0</v>
      </c>
      <c r="H37" s="77">
        <f>SUM('POSEBNI DIO'!H16)</f>
        <v>1000</v>
      </c>
      <c r="I37" s="77">
        <f>SUM('POSEBNI DIO'!I16)</f>
        <v>2000</v>
      </c>
    </row>
    <row r="38" spans="1:9" ht="26.25" x14ac:dyDescent="0.25">
      <c r="A38" s="17"/>
      <c r="B38" s="17">
        <v>45</v>
      </c>
      <c r="C38" s="15"/>
      <c r="D38" s="40" t="s">
        <v>53</v>
      </c>
      <c r="E38" s="77">
        <f>SUM('POSEBNI DIO'!E17)</f>
        <v>0</v>
      </c>
      <c r="F38" s="77">
        <f>SUM('POSEBNI DIO'!F17)</f>
        <v>13936</v>
      </c>
      <c r="G38" s="77">
        <f>SUM('POSEBNI DIO'!G17)</f>
        <v>3000</v>
      </c>
      <c r="H38" s="77">
        <f>SUM('POSEBNI DIO'!H17)</f>
        <v>0</v>
      </c>
      <c r="I38" s="77">
        <f>SUM('POSEBNI DIO'!I17)</f>
        <v>0</v>
      </c>
    </row>
    <row r="39" spans="1:9" ht="14.45" customHeight="1" x14ac:dyDescent="0.25">
      <c r="A39" s="104" t="s">
        <v>105</v>
      </c>
      <c r="B39" s="105"/>
      <c r="C39" s="105"/>
      <c r="D39" s="106"/>
      <c r="E39" s="72">
        <f>E40+E45</f>
        <v>56463.32</v>
      </c>
      <c r="F39" s="72">
        <f t="shared" ref="F39:I39" si="11">F40+F45</f>
        <v>21362</v>
      </c>
      <c r="G39" s="72">
        <f t="shared" si="11"/>
        <v>11500</v>
      </c>
      <c r="H39" s="72">
        <f t="shared" si="11"/>
        <v>12000</v>
      </c>
      <c r="I39" s="72">
        <f t="shared" si="11"/>
        <v>12500</v>
      </c>
    </row>
    <row r="40" spans="1:9" ht="27" customHeight="1" x14ac:dyDescent="0.25">
      <c r="A40" s="13">
        <v>3</v>
      </c>
      <c r="B40" s="13"/>
      <c r="C40" s="13"/>
      <c r="D40" s="13" t="s">
        <v>21</v>
      </c>
      <c r="E40" s="73">
        <f>SUM(E41:E44)</f>
        <v>26491.439999999999</v>
      </c>
      <c r="F40" s="73">
        <f t="shared" ref="F40:I40" si="12">SUM(F41:F44)</f>
        <v>17001</v>
      </c>
      <c r="G40" s="73">
        <f t="shared" si="12"/>
        <v>9100</v>
      </c>
      <c r="H40" s="73">
        <f t="shared" si="12"/>
        <v>9000</v>
      </c>
      <c r="I40" s="73">
        <f t="shared" si="12"/>
        <v>9000</v>
      </c>
    </row>
    <row r="41" spans="1:9" ht="14.45" customHeight="1" x14ac:dyDescent="0.25">
      <c r="A41" s="13"/>
      <c r="B41" s="17">
        <v>31</v>
      </c>
      <c r="C41" s="17"/>
      <c r="D41" s="17" t="s">
        <v>22</v>
      </c>
      <c r="E41" s="74">
        <f>SUM('POSEBNI DIO'!E33)</f>
        <v>66.349999999999994</v>
      </c>
      <c r="F41" s="74">
        <f>SUM('POSEBNI DIO'!F33)</f>
        <v>660</v>
      </c>
      <c r="G41" s="74">
        <f>SUM('POSEBNI DIO'!G33)</f>
        <v>0</v>
      </c>
      <c r="H41" s="74">
        <f>SUM('POSEBNI DIO'!H33)</f>
        <v>1000</v>
      </c>
      <c r="I41" s="74">
        <f>SUM('POSEBNI DIO'!I33)</f>
        <v>1000</v>
      </c>
    </row>
    <row r="42" spans="1:9" x14ac:dyDescent="0.25">
      <c r="A42" s="14"/>
      <c r="B42" s="14">
        <v>32</v>
      </c>
      <c r="C42" s="15"/>
      <c r="D42" s="14" t="s">
        <v>33</v>
      </c>
      <c r="E42" s="75">
        <f>SUM('POSEBNI DIO'!E34)</f>
        <v>26405.58</v>
      </c>
      <c r="F42" s="75">
        <f>SUM('POSEBNI DIO'!F34)</f>
        <v>16241</v>
      </c>
      <c r="G42" s="75">
        <f>SUM('POSEBNI DIO'!G34)</f>
        <v>9100</v>
      </c>
      <c r="H42" s="75">
        <f>SUM('POSEBNI DIO'!H34)</f>
        <v>8000</v>
      </c>
      <c r="I42" s="75">
        <f>SUM('POSEBNI DIO'!I34)</f>
        <v>8000</v>
      </c>
    </row>
    <row r="43" spans="1:9" ht="14.45" customHeight="1" x14ac:dyDescent="0.25">
      <c r="A43" s="14"/>
      <c r="B43" s="14">
        <v>34</v>
      </c>
      <c r="C43" s="15"/>
      <c r="D43" s="14" t="s">
        <v>51</v>
      </c>
      <c r="E43" s="75">
        <f>SUM('POSEBNI DIO'!E35)</f>
        <v>19.510000000000002</v>
      </c>
      <c r="F43" s="75">
        <f>SUM('POSEBNI DIO'!F35)</f>
        <v>0</v>
      </c>
      <c r="G43" s="75">
        <f>SUM('POSEBNI DIO'!G35)</f>
        <v>0</v>
      </c>
      <c r="H43" s="75">
        <f>SUM('POSEBNI DIO'!H35)</f>
        <v>0</v>
      </c>
      <c r="I43" s="75">
        <f>SUM('POSEBNI DIO'!I35)</f>
        <v>0</v>
      </c>
    </row>
    <row r="44" spans="1:9" ht="36.6" customHeight="1" x14ac:dyDescent="0.25">
      <c r="A44" s="14"/>
      <c r="B44" s="14">
        <v>37</v>
      </c>
      <c r="C44" s="15"/>
      <c r="D44" s="39" t="s">
        <v>52</v>
      </c>
      <c r="E44" s="76">
        <f>SUM('POSEBNI DIO'!E36)</f>
        <v>0</v>
      </c>
      <c r="F44" s="76">
        <f>SUM('POSEBNI DIO'!F36)</f>
        <v>100</v>
      </c>
      <c r="G44" s="76">
        <f>SUM('POSEBNI DIO'!G36)</f>
        <v>0</v>
      </c>
      <c r="H44" s="76">
        <f>SUM('POSEBNI DIO'!H36)</f>
        <v>0</v>
      </c>
      <c r="I44" s="76">
        <f>SUM('POSEBNI DIO'!I36)</f>
        <v>0</v>
      </c>
    </row>
    <row r="45" spans="1:9" ht="25.5" x14ac:dyDescent="0.25">
      <c r="A45" s="16">
        <v>4</v>
      </c>
      <c r="B45" s="16"/>
      <c r="C45" s="16"/>
      <c r="D45" s="25" t="s">
        <v>23</v>
      </c>
      <c r="E45" s="73">
        <f>SUM(E46:E46)</f>
        <v>29971.88</v>
      </c>
      <c r="F45" s="73">
        <f>SUM(F46:F46)</f>
        <v>4361</v>
      </c>
      <c r="G45" s="73">
        <f>SUM(G46:G46)</f>
        <v>2400</v>
      </c>
      <c r="H45" s="73">
        <f>SUM(H46:H46)</f>
        <v>3000</v>
      </c>
      <c r="I45" s="73">
        <f>SUM(I46:I46)</f>
        <v>3500</v>
      </c>
    </row>
    <row r="46" spans="1:9" ht="39" x14ac:dyDescent="0.25">
      <c r="A46" s="17"/>
      <c r="B46" s="17">
        <v>42</v>
      </c>
      <c r="C46" s="17"/>
      <c r="D46" s="40" t="s">
        <v>46</v>
      </c>
      <c r="E46" s="77">
        <f>SUM('POSEBNI DIO'!E38)</f>
        <v>29971.88</v>
      </c>
      <c r="F46" s="77">
        <f>SUM('POSEBNI DIO'!F38)</f>
        <v>4361</v>
      </c>
      <c r="G46" s="77">
        <f>SUM('POSEBNI DIO'!G38)</f>
        <v>2400</v>
      </c>
      <c r="H46" s="77">
        <f>SUM('POSEBNI DIO'!H38)</f>
        <v>3000</v>
      </c>
      <c r="I46" s="77">
        <f>SUM('POSEBNI DIO'!I38)</f>
        <v>3500</v>
      </c>
    </row>
    <row r="47" spans="1:9" x14ac:dyDescent="0.25">
      <c r="A47" s="104" t="s">
        <v>106</v>
      </c>
      <c r="B47" s="105"/>
      <c r="C47" s="105"/>
      <c r="D47" s="106"/>
      <c r="E47" s="73">
        <v>57.87</v>
      </c>
      <c r="F47" s="71">
        <v>0</v>
      </c>
      <c r="G47" s="71">
        <v>0</v>
      </c>
      <c r="H47" s="71">
        <v>0</v>
      </c>
      <c r="I47" s="71">
        <v>0</v>
      </c>
    </row>
    <row r="48" spans="1:9" x14ac:dyDescent="0.25">
      <c r="A48" s="13">
        <v>3</v>
      </c>
      <c r="B48" s="13"/>
      <c r="C48" s="13"/>
      <c r="D48" s="13" t="s">
        <v>21</v>
      </c>
      <c r="E48" s="73">
        <v>57.87</v>
      </c>
      <c r="F48" s="71">
        <v>0</v>
      </c>
      <c r="G48" s="71">
        <v>0</v>
      </c>
      <c r="H48" s="71">
        <v>0</v>
      </c>
      <c r="I48" s="71">
        <v>0</v>
      </c>
    </row>
    <row r="49" spans="1:9" x14ac:dyDescent="0.25">
      <c r="A49" s="13"/>
      <c r="B49" s="17">
        <v>31</v>
      </c>
      <c r="C49" s="17"/>
      <c r="D49" s="17" t="s">
        <v>22</v>
      </c>
      <c r="E49" s="74"/>
      <c r="F49" s="58"/>
      <c r="G49" s="58"/>
      <c r="H49" s="58"/>
      <c r="I49" s="58"/>
    </row>
    <row r="50" spans="1:9" x14ac:dyDescent="0.25">
      <c r="A50" s="14"/>
      <c r="B50" s="14">
        <v>32</v>
      </c>
      <c r="C50" s="15"/>
      <c r="D50" s="14" t="s">
        <v>33</v>
      </c>
      <c r="E50" s="75">
        <v>57.87</v>
      </c>
      <c r="F50" s="58"/>
      <c r="G50" s="58"/>
      <c r="H50" s="58"/>
      <c r="I50" s="58"/>
    </row>
    <row r="51" spans="1:9" x14ac:dyDescent="0.25">
      <c r="A51" s="14"/>
      <c r="B51" s="14">
        <v>34</v>
      </c>
      <c r="C51" s="15"/>
      <c r="D51" s="14" t="s">
        <v>51</v>
      </c>
      <c r="E51" s="75"/>
      <c r="F51" s="58"/>
      <c r="G51" s="58"/>
      <c r="H51" s="58"/>
      <c r="I51" s="58"/>
    </row>
    <row r="52" spans="1:9" ht="38.25" x14ac:dyDescent="0.25">
      <c r="A52" s="14"/>
      <c r="B52" s="14">
        <v>37</v>
      </c>
      <c r="C52" s="15"/>
      <c r="D52" s="39" t="s">
        <v>52</v>
      </c>
      <c r="E52" s="76"/>
      <c r="F52" s="58"/>
      <c r="G52" s="58"/>
      <c r="H52" s="58"/>
      <c r="I52" s="58"/>
    </row>
    <row r="53" spans="1:9" x14ac:dyDescent="0.25">
      <c r="A53" s="104" t="s">
        <v>107</v>
      </c>
      <c r="B53" s="105"/>
      <c r="C53" s="105"/>
      <c r="D53" s="106"/>
      <c r="E53" s="72">
        <f>E54+E59</f>
        <v>1475426.4</v>
      </c>
      <c r="F53" s="72">
        <f t="shared" ref="F53:I53" si="13">F54+F59</f>
        <v>1540124</v>
      </c>
      <c r="G53" s="72">
        <f t="shared" si="13"/>
        <v>1834300</v>
      </c>
      <c r="H53" s="72">
        <f t="shared" si="13"/>
        <v>1921700</v>
      </c>
      <c r="I53" s="72">
        <f t="shared" si="13"/>
        <v>2022900</v>
      </c>
    </row>
    <row r="54" spans="1:9" x14ac:dyDescent="0.25">
      <c r="A54" s="13">
        <v>3</v>
      </c>
      <c r="B54" s="13"/>
      <c r="C54" s="13"/>
      <c r="D54" s="13" t="s">
        <v>21</v>
      </c>
      <c r="E54" s="73">
        <f>SUM(E55:E58)</f>
        <v>1473592.8399999999</v>
      </c>
      <c r="F54" s="73">
        <f t="shared" ref="F54:I54" si="14">SUM(F55:F58)</f>
        <v>1533364</v>
      </c>
      <c r="G54" s="73">
        <f t="shared" si="14"/>
        <v>1830100</v>
      </c>
      <c r="H54" s="73">
        <f t="shared" si="14"/>
        <v>1920500</v>
      </c>
      <c r="I54" s="73">
        <f t="shared" si="14"/>
        <v>2021700</v>
      </c>
    </row>
    <row r="55" spans="1:9" x14ac:dyDescent="0.25">
      <c r="A55" s="13"/>
      <c r="B55" s="17">
        <v>31</v>
      </c>
      <c r="C55" s="17"/>
      <c r="D55" s="17" t="s">
        <v>22</v>
      </c>
      <c r="E55" s="74">
        <f>SUM('POSEBNI DIO'!E53+'POSEBNI DIO'!E63)</f>
        <v>1437281.18</v>
      </c>
      <c r="F55" s="74">
        <f>SUM('POSEBNI DIO'!F53+'POSEBNI DIO'!F63)</f>
        <v>1497720</v>
      </c>
      <c r="G55" s="74">
        <f>SUM('POSEBNI DIO'!G53+'POSEBNI DIO'!G63)</f>
        <v>1807000</v>
      </c>
      <c r="H55" s="74">
        <f>SUM('POSEBNI DIO'!H53+'POSEBNI DIO'!H63)</f>
        <v>1900000</v>
      </c>
      <c r="I55" s="74">
        <f>SUM('POSEBNI DIO'!I53+'POSEBNI DIO'!I63)</f>
        <v>2000000</v>
      </c>
    </row>
    <row r="56" spans="1:9" x14ac:dyDescent="0.25">
      <c r="A56" s="14"/>
      <c r="B56" s="14">
        <v>32</v>
      </c>
      <c r="C56" s="15"/>
      <c r="D56" s="14" t="s">
        <v>33</v>
      </c>
      <c r="E56" s="75">
        <f>SUM('POSEBNI DIO'!E54+'POSEBNI DIO'!E64)</f>
        <v>28194.950000000004</v>
      </c>
      <c r="F56" s="75">
        <f>SUM('POSEBNI DIO'!F54+'POSEBNI DIO'!F64)</f>
        <v>29044</v>
      </c>
      <c r="G56" s="75">
        <f>SUM('POSEBNI DIO'!G54+'POSEBNI DIO'!G64)</f>
        <v>17100</v>
      </c>
      <c r="H56" s="75">
        <f>SUM('POSEBNI DIO'!H54+'POSEBNI DIO'!H64)</f>
        <v>14000</v>
      </c>
      <c r="I56" s="75">
        <f>SUM('POSEBNI DIO'!I54+'POSEBNI DIO'!I64)</f>
        <v>15000</v>
      </c>
    </row>
    <row r="57" spans="1:9" x14ac:dyDescent="0.25">
      <c r="A57" s="14"/>
      <c r="B57" s="14">
        <v>34</v>
      </c>
      <c r="C57" s="15"/>
      <c r="D57" s="14" t="s">
        <v>51</v>
      </c>
      <c r="E57" s="75">
        <f>SUM('POSEBNI DIO'!E55+'POSEBNI DIO'!E65)</f>
        <v>1864.78</v>
      </c>
      <c r="F57" s="75">
        <f>SUM('POSEBNI DIO'!F55+'POSEBNI DIO'!F65)</f>
        <v>0</v>
      </c>
      <c r="G57" s="75">
        <f>SUM('POSEBNI DIO'!G55+'POSEBNI DIO'!G65)</f>
        <v>0</v>
      </c>
      <c r="H57" s="75">
        <f>SUM('POSEBNI DIO'!H55+'POSEBNI DIO'!H65)</f>
        <v>0</v>
      </c>
      <c r="I57" s="75">
        <f>SUM('POSEBNI DIO'!I55+'POSEBNI DIO'!I65)</f>
        <v>0</v>
      </c>
    </row>
    <row r="58" spans="1:9" ht="38.25" x14ac:dyDescent="0.25">
      <c r="A58" s="14"/>
      <c r="B58" s="14">
        <v>37</v>
      </c>
      <c r="C58" s="15"/>
      <c r="D58" s="39" t="s">
        <v>52</v>
      </c>
      <c r="E58" s="76">
        <f>SUM('POSEBNI DIO'!E56+'POSEBNI DIO'!E66)</f>
        <v>6251.93</v>
      </c>
      <c r="F58" s="76">
        <f>SUM('POSEBNI DIO'!F56+'POSEBNI DIO'!F66)</f>
        <v>6600</v>
      </c>
      <c r="G58" s="76">
        <f>SUM('POSEBNI DIO'!G56+'POSEBNI DIO'!G66)</f>
        <v>6000</v>
      </c>
      <c r="H58" s="76">
        <f>SUM('POSEBNI DIO'!H56+'POSEBNI DIO'!H66)</f>
        <v>6500</v>
      </c>
      <c r="I58" s="76">
        <f>SUM('POSEBNI DIO'!I56+'POSEBNI DIO'!I66)</f>
        <v>6700</v>
      </c>
    </row>
    <row r="59" spans="1:9" ht="25.5" x14ac:dyDescent="0.25">
      <c r="A59" s="16">
        <v>4</v>
      </c>
      <c r="B59" s="16"/>
      <c r="C59" s="16"/>
      <c r="D59" s="25" t="s">
        <v>23</v>
      </c>
      <c r="E59" s="73">
        <f>E60</f>
        <v>1833.56</v>
      </c>
      <c r="F59" s="73">
        <f t="shared" ref="F59:I59" si="15">F60</f>
        <v>6760</v>
      </c>
      <c r="G59" s="73">
        <f t="shared" si="15"/>
        <v>4200</v>
      </c>
      <c r="H59" s="73">
        <f t="shared" si="15"/>
        <v>1200</v>
      </c>
      <c r="I59" s="73">
        <f t="shared" si="15"/>
        <v>1200</v>
      </c>
    </row>
    <row r="60" spans="1:9" ht="39" x14ac:dyDescent="0.25">
      <c r="A60" s="17"/>
      <c r="B60" s="17">
        <v>42</v>
      </c>
      <c r="C60" s="17"/>
      <c r="D60" s="40" t="s">
        <v>46</v>
      </c>
      <c r="E60" s="77">
        <f>SUM('POSEBNI DIO'!E58+'POSEBNI DIO'!E68)</f>
        <v>1833.56</v>
      </c>
      <c r="F60" s="77">
        <f>SUM('POSEBNI DIO'!F58+'POSEBNI DIO'!F68)</f>
        <v>6760</v>
      </c>
      <c r="G60" s="77">
        <f>SUM('POSEBNI DIO'!G58+'POSEBNI DIO'!G68)</f>
        <v>4200</v>
      </c>
      <c r="H60" s="77">
        <f>SUM('POSEBNI DIO'!H58+'POSEBNI DIO'!H68)</f>
        <v>1200</v>
      </c>
      <c r="I60" s="77">
        <f>SUM('POSEBNI DIO'!I58+'POSEBNI DIO'!I68)</f>
        <v>1200</v>
      </c>
    </row>
    <row r="61" spans="1:9" ht="14.45" customHeight="1" x14ac:dyDescent="0.25">
      <c r="A61" s="104" t="s">
        <v>108</v>
      </c>
      <c r="B61" s="105"/>
      <c r="C61" s="105"/>
      <c r="D61" s="106"/>
      <c r="E61" s="72">
        <f>E62+E67</f>
        <v>3438.3900000000003</v>
      </c>
      <c r="F61" s="72">
        <f t="shared" ref="F61:I61" si="16">F62+F67</f>
        <v>2427</v>
      </c>
      <c r="G61" s="72">
        <f t="shared" si="16"/>
        <v>3710</v>
      </c>
      <c r="H61" s="72">
        <f t="shared" si="16"/>
        <v>3700</v>
      </c>
      <c r="I61" s="72">
        <f t="shared" si="16"/>
        <v>4000</v>
      </c>
    </row>
    <row r="62" spans="1:9" x14ac:dyDescent="0.25">
      <c r="A62" s="13">
        <v>3</v>
      </c>
      <c r="B62" s="13"/>
      <c r="C62" s="13"/>
      <c r="D62" s="13" t="s">
        <v>21</v>
      </c>
      <c r="E62" s="73">
        <f>SUM(E63:E66)</f>
        <v>3226.03</v>
      </c>
      <c r="F62" s="73">
        <f t="shared" ref="F62:I62" si="17">SUM(F63:F66)</f>
        <v>2427</v>
      </c>
      <c r="G62" s="73">
        <f t="shared" si="17"/>
        <v>3710</v>
      </c>
      <c r="H62" s="73">
        <f t="shared" si="17"/>
        <v>3700</v>
      </c>
      <c r="I62" s="73">
        <f t="shared" si="17"/>
        <v>4000</v>
      </c>
    </row>
    <row r="63" spans="1:9" x14ac:dyDescent="0.25">
      <c r="A63" s="13"/>
      <c r="B63" s="17">
        <v>31</v>
      </c>
      <c r="C63" s="17"/>
      <c r="D63" s="17" t="s">
        <v>22</v>
      </c>
      <c r="E63" s="74">
        <v>0</v>
      </c>
      <c r="F63" s="74">
        <v>0</v>
      </c>
      <c r="G63" s="74">
        <v>0</v>
      </c>
      <c r="H63" s="74">
        <v>0</v>
      </c>
      <c r="I63" s="74">
        <v>0</v>
      </c>
    </row>
    <row r="64" spans="1:9" x14ac:dyDescent="0.25">
      <c r="A64" s="14"/>
      <c r="B64" s="14">
        <v>32</v>
      </c>
      <c r="C64" s="15"/>
      <c r="D64" s="14" t="s">
        <v>33</v>
      </c>
      <c r="E64" s="75">
        <f>SUM('POSEBNI DIO'!E73)</f>
        <v>3226.03</v>
      </c>
      <c r="F64" s="75">
        <f>SUM('POSEBNI DIO'!F73)</f>
        <v>2427</v>
      </c>
      <c r="G64" s="75">
        <f>SUM('POSEBNI DIO'!G73)</f>
        <v>3710</v>
      </c>
      <c r="H64" s="75">
        <f>SUM('POSEBNI DIO'!H73)</f>
        <v>3700</v>
      </c>
      <c r="I64" s="75">
        <f>SUM('POSEBNI DIO'!I73)</f>
        <v>4000</v>
      </c>
    </row>
    <row r="65" spans="1:9" x14ac:dyDescent="0.25">
      <c r="A65" s="14"/>
      <c r="B65" s="14">
        <v>34</v>
      </c>
      <c r="C65" s="15"/>
      <c r="D65" s="14" t="s">
        <v>51</v>
      </c>
      <c r="E65" s="74">
        <v>0</v>
      </c>
      <c r="F65" s="74">
        <v>0</v>
      </c>
      <c r="G65" s="74">
        <v>0</v>
      </c>
      <c r="H65" s="74">
        <v>0</v>
      </c>
      <c r="I65" s="74">
        <v>0</v>
      </c>
    </row>
    <row r="66" spans="1:9" ht="38.25" x14ac:dyDescent="0.25">
      <c r="A66" s="14"/>
      <c r="B66" s="14">
        <v>37</v>
      </c>
      <c r="C66" s="15"/>
      <c r="D66" s="39" t="s">
        <v>52</v>
      </c>
      <c r="E66" s="74">
        <v>0</v>
      </c>
      <c r="F66" s="74">
        <v>0</v>
      </c>
      <c r="G66" s="74">
        <v>0</v>
      </c>
      <c r="H66" s="74">
        <v>0</v>
      </c>
      <c r="I66" s="74">
        <v>0</v>
      </c>
    </row>
    <row r="67" spans="1:9" ht="25.5" x14ac:dyDescent="0.25">
      <c r="A67" s="16">
        <v>4</v>
      </c>
      <c r="B67" s="16"/>
      <c r="C67" s="16"/>
      <c r="D67" s="25" t="s">
        <v>23</v>
      </c>
      <c r="E67" s="73">
        <f>E68</f>
        <v>212.36</v>
      </c>
      <c r="F67" s="73">
        <f t="shared" ref="F67:I67" si="18">F68</f>
        <v>0</v>
      </c>
      <c r="G67" s="73">
        <f t="shared" si="18"/>
        <v>0</v>
      </c>
      <c r="H67" s="73">
        <f t="shared" si="18"/>
        <v>0</v>
      </c>
      <c r="I67" s="73">
        <f t="shared" si="18"/>
        <v>0</v>
      </c>
    </row>
    <row r="68" spans="1:9" ht="39" x14ac:dyDescent="0.25">
      <c r="A68" s="17"/>
      <c r="B68" s="17">
        <v>42</v>
      </c>
      <c r="C68" s="17"/>
      <c r="D68" s="40" t="s">
        <v>46</v>
      </c>
      <c r="E68" s="77">
        <f>SUM('POSEBNI DIO'!E75)</f>
        <v>212.36</v>
      </c>
      <c r="F68" s="77">
        <f>SUM('POSEBNI DIO'!F75)</f>
        <v>0</v>
      </c>
      <c r="G68" s="77">
        <f>SUM('POSEBNI DIO'!G75)</f>
        <v>0</v>
      </c>
      <c r="H68" s="77">
        <f>SUM('POSEBNI DIO'!H75)</f>
        <v>0</v>
      </c>
      <c r="I68" s="77">
        <f>SUM('POSEBNI DIO'!I75)</f>
        <v>0</v>
      </c>
    </row>
    <row r="69" spans="1:9" x14ac:dyDescent="0.25">
      <c r="A69" s="104" t="s">
        <v>109</v>
      </c>
      <c r="B69" s="105"/>
      <c r="C69" s="105"/>
      <c r="D69" s="106"/>
      <c r="E69" s="71">
        <f>E70</f>
        <v>182.73</v>
      </c>
      <c r="F69" s="71">
        <f t="shared" ref="F69" si="19">F70</f>
        <v>0</v>
      </c>
      <c r="G69" s="71">
        <f t="shared" ref="G69" si="20">G70</f>
        <v>0</v>
      </c>
      <c r="H69" s="71">
        <f t="shared" ref="H69" si="21">H70</f>
        <v>0</v>
      </c>
      <c r="I69" s="71">
        <f t="shared" ref="I69" si="22">I70</f>
        <v>0</v>
      </c>
    </row>
    <row r="70" spans="1:9" ht="25.5" x14ac:dyDescent="0.25">
      <c r="A70" s="16">
        <v>4</v>
      </c>
      <c r="B70" s="16"/>
      <c r="C70" s="16"/>
      <c r="D70" s="25" t="s">
        <v>23</v>
      </c>
      <c r="E70" s="71">
        <f>E71</f>
        <v>182.73</v>
      </c>
      <c r="F70" s="71">
        <f t="shared" ref="F70:I70" si="23">F71</f>
        <v>0</v>
      </c>
      <c r="G70" s="71">
        <f t="shared" si="23"/>
        <v>0</v>
      </c>
      <c r="H70" s="71">
        <f t="shared" si="23"/>
        <v>0</v>
      </c>
      <c r="I70" s="71">
        <f t="shared" si="23"/>
        <v>0</v>
      </c>
    </row>
    <row r="71" spans="1:9" ht="14.45" customHeight="1" x14ac:dyDescent="0.25">
      <c r="A71" s="17"/>
      <c r="B71" s="17">
        <v>42</v>
      </c>
      <c r="C71" s="17"/>
      <c r="D71" s="40" t="s">
        <v>46</v>
      </c>
      <c r="E71" s="77">
        <v>182.73</v>
      </c>
      <c r="F71" s="56">
        <v>0</v>
      </c>
      <c r="G71" s="56">
        <v>0</v>
      </c>
      <c r="H71" s="56">
        <v>0</v>
      </c>
      <c r="I71" s="56">
        <v>0</v>
      </c>
    </row>
    <row r="73" spans="1:9" x14ac:dyDescent="0.25">
      <c r="A73" s="130" t="s">
        <v>110</v>
      </c>
      <c r="H73" s="130" t="s">
        <v>63</v>
      </c>
    </row>
    <row r="74" spans="1:9" x14ac:dyDescent="0.25">
      <c r="A74" s="130" t="s">
        <v>67</v>
      </c>
      <c r="H74" s="130" t="s">
        <v>62</v>
      </c>
    </row>
    <row r="75" spans="1:9" x14ac:dyDescent="0.25">
      <c r="A75" s="130" t="s">
        <v>111</v>
      </c>
    </row>
  </sheetData>
  <mergeCells count="29">
    <mergeCell ref="A1:I1"/>
    <mergeCell ref="A3:I3"/>
    <mergeCell ref="A5:I5"/>
    <mergeCell ref="A7:I7"/>
    <mergeCell ref="A26:I26"/>
    <mergeCell ref="A9:D9"/>
    <mergeCell ref="A10:D10"/>
    <mergeCell ref="A11:D11"/>
    <mergeCell ref="C12:D12"/>
    <mergeCell ref="C13:D13"/>
    <mergeCell ref="C14:D14"/>
    <mergeCell ref="A15:D15"/>
    <mergeCell ref="A17:D17"/>
    <mergeCell ref="C16:D16"/>
    <mergeCell ref="C18:D18"/>
    <mergeCell ref="A69:D69"/>
    <mergeCell ref="C24:D24"/>
    <mergeCell ref="A29:D29"/>
    <mergeCell ref="A30:D30"/>
    <mergeCell ref="A19:D19"/>
    <mergeCell ref="C20:D20"/>
    <mergeCell ref="A21:D21"/>
    <mergeCell ref="C22:D22"/>
    <mergeCell ref="A23:D23"/>
    <mergeCell ref="A28:D28"/>
    <mergeCell ref="A39:D39"/>
    <mergeCell ref="A47:D47"/>
    <mergeCell ref="A53:D53"/>
    <mergeCell ref="A61:D61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7"/>
  <sheetViews>
    <sheetView workbookViewId="0">
      <selection activeCell="E15" sqref="E15:E16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10" ht="42" customHeight="1" x14ac:dyDescent="0.25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8" customHeight="1" x14ac:dyDescent="0.25">
      <c r="A2" s="5"/>
      <c r="B2" s="5"/>
      <c r="C2" s="5"/>
      <c r="D2" s="5"/>
      <c r="E2" s="5"/>
      <c r="F2" s="5"/>
    </row>
    <row r="3" spans="1:10" ht="15.75" x14ac:dyDescent="0.25">
      <c r="A3" s="78" t="s">
        <v>30</v>
      </c>
      <c r="B3" s="78"/>
      <c r="C3" s="78"/>
      <c r="D3" s="78"/>
      <c r="E3" s="78"/>
      <c r="F3" s="93"/>
    </row>
    <row r="4" spans="1:10" ht="18" x14ac:dyDescent="0.25">
      <c r="A4" s="5"/>
      <c r="B4" s="5"/>
      <c r="C4" s="5"/>
      <c r="D4" s="5"/>
      <c r="E4" s="5"/>
      <c r="F4" s="6"/>
    </row>
    <row r="5" spans="1:10" ht="18" customHeight="1" x14ac:dyDescent="0.25">
      <c r="A5" s="78" t="s">
        <v>13</v>
      </c>
      <c r="B5" s="79"/>
      <c r="C5" s="79"/>
      <c r="D5" s="79"/>
      <c r="E5" s="79"/>
      <c r="F5" s="79"/>
    </row>
    <row r="6" spans="1:10" ht="18" x14ac:dyDescent="0.25">
      <c r="A6" s="5"/>
      <c r="B6" s="5"/>
      <c r="C6" s="5"/>
      <c r="D6" s="5"/>
      <c r="E6" s="5"/>
      <c r="F6" s="6"/>
    </row>
    <row r="7" spans="1:10" ht="15.75" x14ac:dyDescent="0.25">
      <c r="A7" s="78" t="s">
        <v>24</v>
      </c>
      <c r="B7" s="100"/>
      <c r="C7" s="100"/>
      <c r="D7" s="100"/>
      <c r="E7" s="100"/>
      <c r="F7" s="100"/>
    </row>
    <row r="8" spans="1:10" ht="18" x14ac:dyDescent="0.25">
      <c r="A8" s="5"/>
      <c r="B8" s="5"/>
      <c r="C8" s="5"/>
      <c r="D8" s="5"/>
      <c r="E8" s="5"/>
      <c r="F8" s="6"/>
    </row>
    <row r="9" spans="1:10" x14ac:dyDescent="0.25">
      <c r="A9" s="23" t="s">
        <v>25</v>
      </c>
      <c r="B9" s="22" t="s">
        <v>77</v>
      </c>
      <c r="C9" s="23" t="s">
        <v>69</v>
      </c>
      <c r="D9" s="23" t="s">
        <v>71</v>
      </c>
      <c r="E9" s="23" t="s">
        <v>78</v>
      </c>
      <c r="F9" s="23" t="s">
        <v>79</v>
      </c>
    </row>
    <row r="10" spans="1:10" ht="15.75" customHeight="1" x14ac:dyDescent="0.25">
      <c r="A10" s="13" t="s">
        <v>26</v>
      </c>
      <c r="B10" s="10"/>
      <c r="C10" s="11"/>
      <c r="D10" s="11"/>
      <c r="E10" s="11"/>
      <c r="F10" s="11"/>
    </row>
    <row r="11" spans="1:10" ht="15.75" customHeight="1" x14ac:dyDescent="0.25">
      <c r="A11" s="42" t="s">
        <v>59</v>
      </c>
      <c r="B11" s="10"/>
      <c r="C11" s="11"/>
      <c r="D11" s="11"/>
      <c r="E11" s="11"/>
      <c r="F11" s="11"/>
    </row>
    <row r="12" spans="1:10" x14ac:dyDescent="0.25">
      <c r="A12" s="18" t="s">
        <v>60</v>
      </c>
      <c r="B12" s="58">
        <v>1703134.1300000001</v>
      </c>
      <c r="C12" s="56">
        <v>1764939</v>
      </c>
      <c r="D12" s="56">
        <v>2042523</v>
      </c>
      <c r="E12" s="58">
        <v>2126120</v>
      </c>
      <c r="F12" s="58">
        <v>2234110</v>
      </c>
    </row>
    <row r="14" spans="1:10" x14ac:dyDescent="0.25">
      <c r="A14" s="130" t="s">
        <v>110</v>
      </c>
      <c r="B14" s="44"/>
      <c r="C14" s="44"/>
      <c r="D14" s="44"/>
      <c r="E14" s="44"/>
      <c r="F14" s="44"/>
    </row>
    <row r="15" spans="1:10" x14ac:dyDescent="0.25">
      <c r="A15" s="130" t="s">
        <v>67</v>
      </c>
      <c r="B15" s="44"/>
      <c r="C15" s="44"/>
      <c r="D15" s="44"/>
      <c r="E15" s="130" t="s">
        <v>63</v>
      </c>
      <c r="F15" s="44"/>
    </row>
    <row r="16" spans="1:10" x14ac:dyDescent="0.25">
      <c r="A16" s="130" t="s">
        <v>111</v>
      </c>
      <c r="B16" s="44"/>
      <c r="C16" s="44"/>
      <c r="D16" s="44"/>
      <c r="E16" s="130" t="s">
        <v>62</v>
      </c>
      <c r="F16" s="44"/>
    </row>
    <row r="17" spans="1:7" x14ac:dyDescent="0.25">
      <c r="A17" s="44"/>
      <c r="B17" s="44"/>
      <c r="C17" s="44"/>
      <c r="D17" s="44"/>
      <c r="E17" s="44"/>
      <c r="F17" s="44"/>
      <c r="G17" s="44"/>
    </row>
  </sheetData>
  <mergeCells count="4">
    <mergeCell ref="A3:F3"/>
    <mergeCell ref="A5:F5"/>
    <mergeCell ref="A7:F7"/>
    <mergeCell ref="A1:J1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4"/>
  <sheetViews>
    <sheetView zoomScaleNormal="100" workbookViewId="0">
      <selection activeCell="A82" sqref="A82:A8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  <col min="12" max="12" width="9.85546875" style="55" bestFit="1" customWidth="1"/>
  </cols>
  <sheetData>
    <row r="1" spans="1:10" ht="42" customHeight="1" x14ac:dyDescent="0.25">
      <c r="A1" s="78" t="s">
        <v>68</v>
      </c>
      <c r="B1" s="78"/>
      <c r="C1" s="78"/>
      <c r="D1" s="78"/>
      <c r="E1" s="78"/>
      <c r="F1" s="78"/>
      <c r="G1" s="78"/>
      <c r="H1" s="78"/>
      <c r="I1" s="78"/>
    </row>
    <row r="2" spans="1:10" ht="18" x14ac:dyDescent="0.25">
      <c r="A2" s="5"/>
      <c r="B2" s="5"/>
      <c r="C2" s="5"/>
      <c r="D2" s="5"/>
      <c r="E2" s="5"/>
      <c r="F2" s="5"/>
      <c r="G2" s="5"/>
      <c r="H2" s="5"/>
      <c r="I2" s="6"/>
    </row>
    <row r="3" spans="1:10" ht="18" customHeight="1" x14ac:dyDescent="0.25">
      <c r="A3" s="78" t="s">
        <v>29</v>
      </c>
      <c r="B3" s="79"/>
      <c r="C3" s="79"/>
      <c r="D3" s="79"/>
      <c r="E3" s="79"/>
      <c r="F3" s="79"/>
      <c r="G3" s="79"/>
      <c r="H3" s="79"/>
      <c r="I3" s="79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</row>
    <row r="5" spans="1:10" x14ac:dyDescent="0.25">
      <c r="A5" s="101" t="s">
        <v>31</v>
      </c>
      <c r="B5" s="126"/>
      <c r="C5" s="127"/>
      <c r="D5" s="22" t="s">
        <v>32</v>
      </c>
      <c r="E5" s="22" t="s">
        <v>77</v>
      </c>
      <c r="F5" s="23" t="s">
        <v>69</v>
      </c>
      <c r="G5" s="23" t="s">
        <v>71</v>
      </c>
      <c r="H5" s="23" t="s">
        <v>78</v>
      </c>
      <c r="I5" s="23" t="s">
        <v>79</v>
      </c>
    </row>
    <row r="6" spans="1:10" x14ac:dyDescent="0.25">
      <c r="A6" s="63"/>
      <c r="B6" s="64"/>
      <c r="C6" s="65"/>
      <c r="D6" s="22"/>
      <c r="E6" s="66">
        <f>SUM(E9+E20+E31+E41+E51+E60+E70+E77+E25)</f>
        <v>1703134.13</v>
      </c>
      <c r="F6" s="66">
        <f t="shared" ref="F6:I6" si="0">SUM(F9+F20+F31+F41+F51+F60+F70+F77+F25)</f>
        <v>1764939</v>
      </c>
      <c r="G6" s="66">
        <f t="shared" si="0"/>
        <v>2042523</v>
      </c>
      <c r="H6" s="66">
        <f t="shared" si="0"/>
        <v>2126120</v>
      </c>
      <c r="I6" s="66">
        <f t="shared" si="0"/>
        <v>2234110</v>
      </c>
    </row>
    <row r="7" spans="1:10" ht="25.5" customHeight="1" x14ac:dyDescent="0.25">
      <c r="A7" s="123" t="s">
        <v>90</v>
      </c>
      <c r="B7" s="124"/>
      <c r="C7" s="125"/>
      <c r="D7" s="67" t="s">
        <v>91</v>
      </c>
      <c r="E7" s="56"/>
      <c r="F7" s="56"/>
      <c r="G7" s="56"/>
      <c r="H7" s="56"/>
      <c r="I7" s="56"/>
    </row>
    <row r="8" spans="1:10" ht="25.5" customHeight="1" x14ac:dyDescent="0.25">
      <c r="A8" s="123" t="s">
        <v>90</v>
      </c>
      <c r="B8" s="124"/>
      <c r="C8" s="125"/>
      <c r="D8" s="67" t="s">
        <v>92</v>
      </c>
      <c r="E8" s="57">
        <f>E9</f>
        <v>142263.55000000002</v>
      </c>
      <c r="F8" s="57">
        <f t="shared" ref="F8:I8" si="1">F9</f>
        <v>184126</v>
      </c>
      <c r="G8" s="57">
        <f t="shared" si="1"/>
        <v>169408</v>
      </c>
      <c r="H8" s="57">
        <f t="shared" si="1"/>
        <v>172020</v>
      </c>
      <c r="I8" s="57">
        <f t="shared" si="1"/>
        <v>178010</v>
      </c>
    </row>
    <row r="9" spans="1:10" ht="30" customHeight="1" x14ac:dyDescent="0.25">
      <c r="A9" s="117" t="s">
        <v>54</v>
      </c>
      <c r="B9" s="118"/>
      <c r="C9" s="119"/>
      <c r="D9" s="41" t="s">
        <v>55</v>
      </c>
      <c r="E9" s="57">
        <f>SUM(E10+E15)</f>
        <v>142263.55000000002</v>
      </c>
      <c r="F9" s="57">
        <f t="shared" ref="F9:I9" si="2">SUM(F10+F15)</f>
        <v>184126</v>
      </c>
      <c r="G9" s="57">
        <f t="shared" si="2"/>
        <v>169408</v>
      </c>
      <c r="H9" s="57">
        <f t="shared" si="2"/>
        <v>172020</v>
      </c>
      <c r="I9" s="57">
        <f t="shared" si="2"/>
        <v>178010</v>
      </c>
    </row>
    <row r="10" spans="1:10" x14ac:dyDescent="0.25">
      <c r="A10" s="114">
        <v>3</v>
      </c>
      <c r="B10" s="115"/>
      <c r="C10" s="116"/>
      <c r="D10" s="27" t="s">
        <v>21</v>
      </c>
      <c r="E10" s="56">
        <f>SUM(E11:E14)</f>
        <v>142263.55000000002</v>
      </c>
      <c r="F10" s="56">
        <f t="shared" ref="F10:I10" si="3">SUM(F11:F14)</f>
        <v>168377</v>
      </c>
      <c r="G10" s="56">
        <f t="shared" si="3"/>
        <v>166408</v>
      </c>
      <c r="H10" s="56">
        <f t="shared" si="3"/>
        <v>171020</v>
      </c>
      <c r="I10" s="56">
        <f t="shared" si="3"/>
        <v>176010</v>
      </c>
    </row>
    <row r="11" spans="1:10" x14ac:dyDescent="0.25">
      <c r="A11" s="114">
        <v>31</v>
      </c>
      <c r="B11" s="115"/>
      <c r="C11" s="116"/>
      <c r="D11" s="27" t="s">
        <v>22</v>
      </c>
      <c r="E11" s="56">
        <v>411.45</v>
      </c>
      <c r="F11" s="56">
        <v>1000</v>
      </c>
      <c r="G11" s="56">
        <v>1000</v>
      </c>
      <c r="H11" s="56">
        <v>1000</v>
      </c>
      <c r="I11" s="56">
        <v>1000</v>
      </c>
      <c r="J11" s="43"/>
    </row>
    <row r="12" spans="1:10" x14ac:dyDescent="0.25">
      <c r="A12" s="114">
        <v>32</v>
      </c>
      <c r="B12" s="115"/>
      <c r="C12" s="116"/>
      <c r="D12" s="27" t="s">
        <v>33</v>
      </c>
      <c r="E12" s="56">
        <v>141162.53</v>
      </c>
      <c r="F12" s="56">
        <v>166662</v>
      </c>
      <c r="G12" s="56">
        <v>164695</v>
      </c>
      <c r="H12" s="56">
        <v>170000</v>
      </c>
      <c r="I12" s="56">
        <v>175000</v>
      </c>
      <c r="J12" s="43"/>
    </row>
    <row r="13" spans="1:10" x14ac:dyDescent="0.25">
      <c r="A13" s="35">
        <v>34</v>
      </c>
      <c r="B13" s="36"/>
      <c r="C13" s="37"/>
      <c r="D13" s="37" t="s">
        <v>51</v>
      </c>
      <c r="E13" s="56">
        <v>689.57</v>
      </c>
      <c r="F13" s="56">
        <v>715</v>
      </c>
      <c r="G13" s="56">
        <v>713</v>
      </c>
      <c r="H13" s="56">
        <v>20</v>
      </c>
      <c r="I13" s="56">
        <v>10</v>
      </c>
    </row>
    <row r="14" spans="1:10" ht="38.25" x14ac:dyDescent="0.25">
      <c r="A14" s="35">
        <v>37</v>
      </c>
      <c r="B14" s="36"/>
      <c r="C14" s="37"/>
      <c r="D14" s="39" t="s">
        <v>52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</row>
    <row r="15" spans="1:10" ht="25.5" x14ac:dyDescent="0.25">
      <c r="A15" s="114">
        <v>4</v>
      </c>
      <c r="B15" s="115"/>
      <c r="C15" s="116"/>
      <c r="D15" s="37" t="s">
        <v>23</v>
      </c>
      <c r="E15" s="56">
        <f>SUM(E16:E17)</f>
        <v>0</v>
      </c>
      <c r="F15" s="56">
        <f t="shared" ref="F15:I15" si="4">SUM(F16:F17)</f>
        <v>15749</v>
      </c>
      <c r="G15" s="56">
        <f t="shared" si="4"/>
        <v>3000</v>
      </c>
      <c r="H15" s="56">
        <f t="shared" si="4"/>
        <v>1000</v>
      </c>
      <c r="I15" s="56">
        <f t="shared" si="4"/>
        <v>2000</v>
      </c>
    </row>
    <row r="16" spans="1:10" ht="25.5" x14ac:dyDescent="0.25">
      <c r="A16" s="114">
        <v>42</v>
      </c>
      <c r="B16" s="115"/>
      <c r="C16" s="116"/>
      <c r="D16" s="37" t="s">
        <v>46</v>
      </c>
      <c r="E16" s="56">
        <v>0</v>
      </c>
      <c r="F16" s="56">
        <v>1813</v>
      </c>
      <c r="G16" s="56">
        <v>0</v>
      </c>
      <c r="H16" s="56">
        <v>1000</v>
      </c>
      <c r="I16" s="56">
        <v>2000</v>
      </c>
    </row>
    <row r="17" spans="1:9" ht="26.25" x14ac:dyDescent="0.25">
      <c r="A17" s="35">
        <v>45</v>
      </c>
      <c r="B17" s="36"/>
      <c r="C17" s="37"/>
      <c r="D17" s="40" t="s">
        <v>53</v>
      </c>
      <c r="E17" s="56">
        <v>0</v>
      </c>
      <c r="F17" s="56">
        <v>13936</v>
      </c>
      <c r="G17" s="56">
        <v>3000</v>
      </c>
      <c r="H17" s="56">
        <v>0</v>
      </c>
      <c r="I17" s="56">
        <v>0</v>
      </c>
    </row>
    <row r="18" spans="1:9" ht="27" customHeight="1" x14ac:dyDescent="0.25">
      <c r="A18" s="123" t="s">
        <v>99</v>
      </c>
      <c r="B18" s="124"/>
      <c r="C18" s="125"/>
      <c r="D18" s="67" t="s">
        <v>100</v>
      </c>
      <c r="E18" s="56"/>
      <c r="F18" s="56"/>
      <c r="G18" s="56"/>
      <c r="H18" s="56"/>
      <c r="I18" s="56"/>
    </row>
    <row r="19" spans="1:9" ht="25.5" customHeight="1" x14ac:dyDescent="0.25">
      <c r="A19" s="123" t="s">
        <v>101</v>
      </c>
      <c r="B19" s="124"/>
      <c r="C19" s="125"/>
      <c r="D19" s="67" t="s">
        <v>102</v>
      </c>
      <c r="E19" s="57">
        <f>E20</f>
        <v>21036.289999999997</v>
      </c>
      <c r="F19" s="57">
        <f t="shared" ref="F19:I19" si="5">F20</f>
        <v>14400</v>
      </c>
      <c r="G19" s="57">
        <f t="shared" si="5"/>
        <v>21305</v>
      </c>
      <c r="H19" s="57">
        <f t="shared" si="5"/>
        <v>14400</v>
      </c>
      <c r="I19" s="57">
        <f t="shared" si="5"/>
        <v>14400</v>
      </c>
    </row>
    <row r="20" spans="1:9" x14ac:dyDescent="0.25">
      <c r="A20" s="117" t="s">
        <v>54</v>
      </c>
      <c r="B20" s="118"/>
      <c r="C20" s="119"/>
      <c r="D20" s="41" t="s">
        <v>55</v>
      </c>
      <c r="E20" s="57">
        <f>SUM(E21)</f>
        <v>21036.289999999997</v>
      </c>
      <c r="F20" s="57">
        <f t="shared" ref="F20:I20" si="6">SUM(F21)</f>
        <v>14400</v>
      </c>
      <c r="G20" s="57">
        <f t="shared" si="6"/>
        <v>21305</v>
      </c>
      <c r="H20" s="57">
        <f t="shared" si="6"/>
        <v>14400</v>
      </c>
      <c r="I20" s="57">
        <f t="shared" si="6"/>
        <v>14400</v>
      </c>
    </row>
    <row r="21" spans="1:9" x14ac:dyDescent="0.25">
      <c r="A21" s="114">
        <v>3</v>
      </c>
      <c r="B21" s="115"/>
      <c r="C21" s="116"/>
      <c r="D21" s="51" t="s">
        <v>21</v>
      </c>
      <c r="E21" s="56">
        <f>SUM(E22:E23)</f>
        <v>21036.289999999997</v>
      </c>
      <c r="F21" s="56">
        <f t="shared" ref="F21:I21" si="7">SUM(F22:F23)</f>
        <v>14400</v>
      </c>
      <c r="G21" s="56">
        <f t="shared" si="7"/>
        <v>21305</v>
      </c>
      <c r="H21" s="56">
        <f t="shared" si="7"/>
        <v>14400</v>
      </c>
      <c r="I21" s="56">
        <f t="shared" si="7"/>
        <v>14400</v>
      </c>
    </row>
    <row r="22" spans="1:9" x14ac:dyDescent="0.25">
      <c r="A22" s="114">
        <v>31</v>
      </c>
      <c r="B22" s="115"/>
      <c r="C22" s="116"/>
      <c r="D22" s="61" t="s">
        <v>22</v>
      </c>
      <c r="E22" s="56">
        <v>19617.919999999998</v>
      </c>
      <c r="F22" s="56">
        <v>14400</v>
      </c>
      <c r="G22" s="56">
        <v>21305</v>
      </c>
      <c r="H22" s="56">
        <v>14400</v>
      </c>
      <c r="I22" s="56">
        <v>14400</v>
      </c>
    </row>
    <row r="23" spans="1:9" x14ac:dyDescent="0.25">
      <c r="A23" s="114">
        <v>32</v>
      </c>
      <c r="B23" s="115"/>
      <c r="C23" s="116"/>
      <c r="D23" s="61" t="s">
        <v>33</v>
      </c>
      <c r="E23" s="56">
        <v>1418.37</v>
      </c>
      <c r="F23" s="56"/>
      <c r="G23" s="56">
        <v>0</v>
      </c>
      <c r="H23" s="56">
        <v>0</v>
      </c>
      <c r="I23" s="56">
        <v>0</v>
      </c>
    </row>
    <row r="24" spans="1:9" ht="25.5" x14ac:dyDescent="0.25">
      <c r="A24" s="120" t="s">
        <v>38</v>
      </c>
      <c r="B24" s="121"/>
      <c r="C24" s="122"/>
      <c r="D24" s="62" t="s">
        <v>87</v>
      </c>
      <c r="E24" s="56"/>
      <c r="F24" s="56"/>
      <c r="G24" s="56"/>
      <c r="H24" s="56"/>
      <c r="I24" s="56"/>
    </row>
    <row r="25" spans="1:9" x14ac:dyDescent="0.25">
      <c r="A25" s="120" t="s">
        <v>39</v>
      </c>
      <c r="B25" s="121"/>
      <c r="C25" s="122"/>
      <c r="D25" s="62" t="s">
        <v>89</v>
      </c>
      <c r="E25" s="57">
        <f>E26</f>
        <v>4265.58</v>
      </c>
      <c r="F25" s="57">
        <f t="shared" ref="F25" si="8">F26</f>
        <v>2500</v>
      </c>
      <c r="G25" s="57">
        <f t="shared" ref="G25" si="9">G26</f>
        <v>2300</v>
      </c>
      <c r="H25" s="57">
        <f t="shared" ref="H25" si="10">H26</f>
        <v>2300</v>
      </c>
      <c r="I25" s="57">
        <f t="shared" ref="I25" si="11">I26</f>
        <v>2300</v>
      </c>
    </row>
    <row r="26" spans="1:9" x14ac:dyDescent="0.25">
      <c r="A26" s="117" t="s">
        <v>54</v>
      </c>
      <c r="B26" s="118"/>
      <c r="C26" s="119"/>
      <c r="D26" s="41" t="s">
        <v>55</v>
      </c>
      <c r="E26" s="57">
        <f>SUM(E27)</f>
        <v>4265.58</v>
      </c>
      <c r="F26" s="57">
        <f t="shared" ref="F26" si="12">SUM(F27)</f>
        <v>2500</v>
      </c>
      <c r="G26" s="57">
        <f t="shared" ref="G26" si="13">SUM(G27)</f>
        <v>2300</v>
      </c>
      <c r="H26" s="57">
        <f t="shared" ref="H26" si="14">SUM(H27)</f>
        <v>2300</v>
      </c>
      <c r="I26" s="57">
        <f t="shared" ref="I26" si="15">SUM(I27)</f>
        <v>2300</v>
      </c>
    </row>
    <row r="27" spans="1:9" ht="15" customHeight="1" x14ac:dyDescent="0.25">
      <c r="A27" s="114">
        <v>3</v>
      </c>
      <c r="B27" s="115"/>
      <c r="C27" s="116"/>
      <c r="D27" s="61" t="s">
        <v>21</v>
      </c>
      <c r="E27" s="56">
        <f>SUM(E28:E28)</f>
        <v>4265.58</v>
      </c>
      <c r="F27" s="56">
        <f>SUM(F28:F28)</f>
        <v>2500</v>
      </c>
      <c r="G27" s="56">
        <f>SUM(G28:G28)</f>
        <v>2300</v>
      </c>
      <c r="H27" s="56">
        <f>SUM(H28:H28)</f>
        <v>2300</v>
      </c>
      <c r="I27" s="56">
        <f>SUM(I28:I28)</f>
        <v>2300</v>
      </c>
    </row>
    <row r="28" spans="1:9" x14ac:dyDescent="0.25">
      <c r="A28" s="114">
        <v>32</v>
      </c>
      <c r="B28" s="115"/>
      <c r="C28" s="116"/>
      <c r="D28" s="61" t="s">
        <v>33</v>
      </c>
      <c r="E28" s="56">
        <v>4265.58</v>
      </c>
      <c r="F28" s="56">
        <v>2500</v>
      </c>
      <c r="G28" s="56">
        <v>2300</v>
      </c>
      <c r="H28" s="56">
        <v>2300</v>
      </c>
      <c r="I28" s="56">
        <v>2300</v>
      </c>
    </row>
    <row r="29" spans="1:9" ht="25.5" x14ac:dyDescent="0.25">
      <c r="A29" s="123" t="s">
        <v>93</v>
      </c>
      <c r="B29" s="124"/>
      <c r="C29" s="125"/>
      <c r="D29" s="67" t="s">
        <v>94</v>
      </c>
      <c r="E29" s="56"/>
      <c r="F29" s="56"/>
      <c r="G29" s="56"/>
      <c r="H29" s="56"/>
      <c r="I29" s="56"/>
    </row>
    <row r="30" spans="1:9" ht="31.5" customHeight="1" x14ac:dyDescent="0.25">
      <c r="A30" s="123" t="s">
        <v>95</v>
      </c>
      <c r="B30" s="124"/>
      <c r="C30" s="125"/>
      <c r="D30" s="67" t="s">
        <v>96</v>
      </c>
      <c r="E30" s="57">
        <f>E31</f>
        <v>56463.32</v>
      </c>
      <c r="F30" s="57">
        <f t="shared" ref="F30:I30" si="16">F31</f>
        <v>21362</v>
      </c>
      <c r="G30" s="57">
        <f t="shared" si="16"/>
        <v>11500</v>
      </c>
      <c r="H30" s="57">
        <f t="shared" si="16"/>
        <v>12000</v>
      </c>
      <c r="I30" s="57">
        <f t="shared" si="16"/>
        <v>12500</v>
      </c>
    </row>
    <row r="31" spans="1:9" ht="42.75" customHeight="1" x14ac:dyDescent="0.25">
      <c r="A31" s="117" t="s">
        <v>54</v>
      </c>
      <c r="B31" s="118"/>
      <c r="C31" s="119"/>
      <c r="D31" s="41" t="s">
        <v>56</v>
      </c>
      <c r="E31" s="57">
        <f>SUM(E32+E37)</f>
        <v>56463.32</v>
      </c>
      <c r="F31" s="57">
        <f t="shared" ref="F31:I31" si="17">SUM(F32+F37)</f>
        <v>21362</v>
      </c>
      <c r="G31" s="57">
        <f t="shared" si="17"/>
        <v>11500</v>
      </c>
      <c r="H31" s="57">
        <f t="shared" si="17"/>
        <v>12000</v>
      </c>
      <c r="I31" s="57">
        <f t="shared" si="17"/>
        <v>12500</v>
      </c>
    </row>
    <row r="32" spans="1:9" ht="26.25" customHeight="1" x14ac:dyDescent="0.25">
      <c r="A32" s="114">
        <v>3</v>
      </c>
      <c r="B32" s="115"/>
      <c r="C32" s="116"/>
      <c r="D32" s="37" t="s">
        <v>21</v>
      </c>
      <c r="E32" s="56">
        <f>SUM(E33:E36)</f>
        <v>26491.439999999999</v>
      </c>
      <c r="F32" s="56">
        <f t="shared" ref="F32:I32" si="18">SUM(F33:F36)</f>
        <v>17001</v>
      </c>
      <c r="G32" s="56">
        <f t="shared" si="18"/>
        <v>9100</v>
      </c>
      <c r="H32" s="56">
        <f t="shared" si="18"/>
        <v>9000</v>
      </c>
      <c r="I32" s="56">
        <f t="shared" si="18"/>
        <v>9000</v>
      </c>
    </row>
    <row r="33" spans="1:9" x14ac:dyDescent="0.25">
      <c r="A33" s="114">
        <v>31</v>
      </c>
      <c r="B33" s="115"/>
      <c r="C33" s="116"/>
      <c r="D33" s="37" t="s">
        <v>22</v>
      </c>
      <c r="E33" s="56">
        <v>66.349999999999994</v>
      </c>
      <c r="F33" s="56">
        <v>660</v>
      </c>
      <c r="G33" s="56">
        <v>0</v>
      </c>
      <c r="H33" s="56">
        <v>1000</v>
      </c>
      <c r="I33" s="56">
        <v>1000</v>
      </c>
    </row>
    <row r="34" spans="1:9" x14ac:dyDescent="0.25">
      <c r="A34" s="114">
        <v>32</v>
      </c>
      <c r="B34" s="115"/>
      <c r="C34" s="116"/>
      <c r="D34" s="37" t="s">
        <v>33</v>
      </c>
      <c r="E34" s="56">
        <v>26405.58</v>
      </c>
      <c r="F34" s="56">
        <v>16241</v>
      </c>
      <c r="G34" s="56">
        <v>9100</v>
      </c>
      <c r="H34" s="56">
        <v>8000</v>
      </c>
      <c r="I34" s="56">
        <v>8000</v>
      </c>
    </row>
    <row r="35" spans="1:9" x14ac:dyDescent="0.25">
      <c r="A35" s="35">
        <v>34</v>
      </c>
      <c r="B35" s="36"/>
      <c r="C35" s="37"/>
      <c r="D35" s="37" t="s">
        <v>51</v>
      </c>
      <c r="E35" s="56">
        <v>19.510000000000002</v>
      </c>
      <c r="F35" s="56">
        <v>0</v>
      </c>
      <c r="G35" s="56">
        <v>0</v>
      </c>
      <c r="H35" s="56">
        <v>0</v>
      </c>
      <c r="I35" s="56">
        <v>0</v>
      </c>
    </row>
    <row r="36" spans="1:9" ht="38.25" x14ac:dyDescent="0.25">
      <c r="A36" s="35">
        <v>37</v>
      </c>
      <c r="B36" s="36"/>
      <c r="C36" s="37"/>
      <c r="D36" s="39" t="s">
        <v>52</v>
      </c>
      <c r="E36" s="56">
        <v>0</v>
      </c>
      <c r="F36" s="56">
        <v>100</v>
      </c>
      <c r="G36" s="56">
        <v>0</v>
      </c>
      <c r="H36" s="56">
        <v>0</v>
      </c>
      <c r="I36" s="56">
        <v>0</v>
      </c>
    </row>
    <row r="37" spans="1:9" ht="25.5" x14ac:dyDescent="0.25">
      <c r="A37" s="114">
        <v>4</v>
      </c>
      <c r="B37" s="115"/>
      <c r="C37" s="116"/>
      <c r="D37" s="37" t="s">
        <v>23</v>
      </c>
      <c r="E37" s="56">
        <f>E38</f>
        <v>29971.88</v>
      </c>
      <c r="F37" s="56">
        <f t="shared" ref="F37:I37" si="19">F38</f>
        <v>4361</v>
      </c>
      <c r="G37" s="56">
        <f t="shared" si="19"/>
        <v>2400</v>
      </c>
      <c r="H37" s="56">
        <f t="shared" si="19"/>
        <v>3000</v>
      </c>
      <c r="I37" s="56">
        <f t="shared" si="19"/>
        <v>3500</v>
      </c>
    </row>
    <row r="38" spans="1:9" ht="42" customHeight="1" x14ac:dyDescent="0.25">
      <c r="A38" s="114">
        <v>42</v>
      </c>
      <c r="B38" s="115"/>
      <c r="C38" s="116"/>
      <c r="D38" s="37" t="s">
        <v>46</v>
      </c>
      <c r="E38" s="56">
        <v>29971.88</v>
      </c>
      <c r="F38" s="56">
        <v>4361</v>
      </c>
      <c r="G38" s="56">
        <v>2400</v>
      </c>
      <c r="H38" s="56">
        <v>3000</v>
      </c>
      <c r="I38" s="56">
        <v>3500</v>
      </c>
    </row>
    <row r="39" spans="1:9" ht="25.5" x14ac:dyDescent="0.25">
      <c r="A39" s="120" t="s">
        <v>38</v>
      </c>
      <c r="B39" s="121"/>
      <c r="C39" s="122"/>
      <c r="D39" s="62" t="s">
        <v>87</v>
      </c>
      <c r="E39" s="56"/>
      <c r="F39" s="56"/>
      <c r="G39" s="56"/>
      <c r="H39" s="56"/>
      <c r="I39" s="56"/>
    </row>
    <row r="40" spans="1:9" ht="25.5" x14ac:dyDescent="0.25">
      <c r="A40" s="120" t="s">
        <v>39</v>
      </c>
      <c r="B40" s="121"/>
      <c r="C40" s="122"/>
      <c r="D40" s="62" t="s">
        <v>61</v>
      </c>
      <c r="E40" s="57">
        <f>E41</f>
        <v>57.87</v>
      </c>
      <c r="F40" s="57">
        <f t="shared" ref="F40:I40" si="20">F41</f>
        <v>0</v>
      </c>
      <c r="G40" s="57">
        <f t="shared" si="20"/>
        <v>0</v>
      </c>
      <c r="H40" s="57">
        <f t="shared" si="20"/>
        <v>0</v>
      </c>
      <c r="I40" s="57">
        <f t="shared" si="20"/>
        <v>0</v>
      </c>
    </row>
    <row r="41" spans="1:9" ht="25.5" x14ac:dyDescent="0.25">
      <c r="A41" s="117" t="s">
        <v>54</v>
      </c>
      <c r="B41" s="118"/>
      <c r="C41" s="119"/>
      <c r="D41" s="41" t="s">
        <v>86</v>
      </c>
      <c r="E41" s="57">
        <f>SUM(E42+E47)</f>
        <v>57.87</v>
      </c>
      <c r="F41" s="57">
        <f t="shared" ref="F41:G41" si="21">SUM(F42+F47)</f>
        <v>0</v>
      </c>
      <c r="G41" s="57">
        <f t="shared" si="21"/>
        <v>0</v>
      </c>
      <c r="H41" s="57"/>
      <c r="I41" s="57">
        <f t="shared" ref="I41" si="22">SUM(I42+I47)</f>
        <v>0</v>
      </c>
    </row>
    <row r="42" spans="1:9" x14ac:dyDescent="0.25">
      <c r="A42" s="114">
        <v>3</v>
      </c>
      <c r="B42" s="115"/>
      <c r="C42" s="116"/>
      <c r="D42" s="50" t="s">
        <v>21</v>
      </c>
      <c r="E42" s="56">
        <f>SUM(E43:E46)</f>
        <v>57.87</v>
      </c>
      <c r="F42" s="56">
        <f t="shared" ref="F42:I42" si="23">SUM(F43:F46)</f>
        <v>0</v>
      </c>
      <c r="G42" s="56">
        <f t="shared" si="23"/>
        <v>0</v>
      </c>
      <c r="H42" s="56">
        <f t="shared" si="23"/>
        <v>0</v>
      </c>
      <c r="I42" s="56">
        <f t="shared" si="23"/>
        <v>0</v>
      </c>
    </row>
    <row r="43" spans="1:9" x14ac:dyDescent="0.25">
      <c r="A43" s="114">
        <v>31</v>
      </c>
      <c r="B43" s="115"/>
      <c r="C43" s="116"/>
      <c r="D43" s="50" t="s">
        <v>22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</row>
    <row r="44" spans="1:9" x14ac:dyDescent="0.25">
      <c r="A44" s="114">
        <v>32</v>
      </c>
      <c r="B44" s="115"/>
      <c r="C44" s="116"/>
      <c r="D44" s="50" t="s">
        <v>33</v>
      </c>
      <c r="E44" s="56">
        <v>57.87</v>
      </c>
      <c r="F44" s="56">
        <v>0</v>
      </c>
      <c r="G44" s="56">
        <v>0</v>
      </c>
      <c r="H44" s="56">
        <v>0</v>
      </c>
      <c r="I44" s="56">
        <v>0</v>
      </c>
    </row>
    <row r="45" spans="1:9" x14ac:dyDescent="0.25">
      <c r="A45" s="48">
        <v>34</v>
      </c>
      <c r="B45" s="49"/>
      <c r="C45" s="50"/>
      <c r="D45" s="50" t="s">
        <v>51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</row>
    <row r="46" spans="1:9" ht="38.25" x14ac:dyDescent="0.25">
      <c r="A46" s="48">
        <v>37</v>
      </c>
      <c r="B46" s="49"/>
      <c r="C46" s="50"/>
      <c r="D46" s="39" t="s">
        <v>52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</row>
    <row r="47" spans="1:9" ht="25.5" x14ac:dyDescent="0.25">
      <c r="A47" s="114">
        <v>4</v>
      </c>
      <c r="B47" s="115"/>
      <c r="C47" s="116"/>
      <c r="D47" s="50" t="s">
        <v>23</v>
      </c>
      <c r="E47" s="56">
        <f>E48</f>
        <v>0</v>
      </c>
      <c r="F47" s="56">
        <f t="shared" ref="F47:I47" si="24">F48</f>
        <v>0</v>
      </c>
      <c r="G47" s="56">
        <f t="shared" si="24"/>
        <v>0</v>
      </c>
      <c r="H47" s="56">
        <f t="shared" si="24"/>
        <v>0</v>
      </c>
      <c r="I47" s="56">
        <f t="shared" si="24"/>
        <v>0</v>
      </c>
    </row>
    <row r="48" spans="1:9" ht="25.5" x14ac:dyDescent="0.25">
      <c r="A48" s="114">
        <v>42</v>
      </c>
      <c r="B48" s="115"/>
      <c r="C48" s="116"/>
      <c r="D48" s="50" t="s">
        <v>46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</row>
    <row r="49" spans="1:9" ht="25.5" x14ac:dyDescent="0.25">
      <c r="A49" s="120" t="s">
        <v>38</v>
      </c>
      <c r="B49" s="121"/>
      <c r="C49" s="122"/>
      <c r="D49" s="62" t="s">
        <v>87</v>
      </c>
      <c r="E49" s="56"/>
      <c r="F49" s="56"/>
      <c r="G49" s="56"/>
      <c r="H49" s="56"/>
      <c r="I49" s="56"/>
    </row>
    <row r="50" spans="1:9" ht="25.5" x14ac:dyDescent="0.25">
      <c r="A50" s="120" t="s">
        <v>39</v>
      </c>
      <c r="B50" s="121"/>
      <c r="C50" s="122"/>
      <c r="D50" s="62" t="s">
        <v>61</v>
      </c>
      <c r="E50" s="57">
        <f>E51</f>
        <v>1463984.74</v>
      </c>
      <c r="F50" s="57">
        <f t="shared" ref="F50:I50" si="25">F51</f>
        <v>1517349</v>
      </c>
      <c r="G50" s="57">
        <f t="shared" si="25"/>
        <v>1827800</v>
      </c>
      <c r="H50" s="57">
        <f t="shared" si="25"/>
        <v>1921700</v>
      </c>
      <c r="I50" s="57">
        <f t="shared" si="25"/>
        <v>2022900</v>
      </c>
    </row>
    <row r="51" spans="1:9" x14ac:dyDescent="0.25">
      <c r="A51" s="117" t="s">
        <v>54</v>
      </c>
      <c r="B51" s="118"/>
      <c r="C51" s="119"/>
      <c r="D51" s="41" t="s">
        <v>57</v>
      </c>
      <c r="E51" s="57">
        <f>SUM(E52+E57)</f>
        <v>1463984.74</v>
      </c>
      <c r="F51" s="57">
        <f t="shared" ref="F51:I51" si="26">SUM(F52+F57)</f>
        <v>1517349</v>
      </c>
      <c r="G51" s="57">
        <f t="shared" si="26"/>
        <v>1827800</v>
      </c>
      <c r="H51" s="57">
        <f t="shared" si="26"/>
        <v>1921700</v>
      </c>
      <c r="I51" s="57">
        <f t="shared" si="26"/>
        <v>2022900</v>
      </c>
    </row>
    <row r="52" spans="1:9" x14ac:dyDescent="0.25">
      <c r="A52" s="114">
        <v>3</v>
      </c>
      <c r="B52" s="115"/>
      <c r="C52" s="116"/>
      <c r="D52" s="37" t="s">
        <v>21</v>
      </c>
      <c r="E52" s="56">
        <f>SUM(E53:E56)</f>
        <v>1462710.47</v>
      </c>
      <c r="F52" s="56">
        <f t="shared" ref="F52:I52" si="27">SUM(F53:F56)</f>
        <v>1515720</v>
      </c>
      <c r="G52" s="56">
        <f t="shared" si="27"/>
        <v>1826600</v>
      </c>
      <c r="H52" s="56">
        <f t="shared" si="27"/>
        <v>1920500</v>
      </c>
      <c r="I52" s="56">
        <f t="shared" si="27"/>
        <v>2021700</v>
      </c>
    </row>
    <row r="53" spans="1:9" x14ac:dyDescent="0.25">
      <c r="A53" s="114">
        <v>31</v>
      </c>
      <c r="B53" s="115"/>
      <c r="C53" s="116"/>
      <c r="D53" s="37" t="s">
        <v>22</v>
      </c>
      <c r="E53" s="56">
        <v>1437281.18</v>
      </c>
      <c r="F53" s="56">
        <v>1497720</v>
      </c>
      <c r="G53" s="56">
        <v>1807000</v>
      </c>
      <c r="H53" s="56">
        <v>1900000</v>
      </c>
      <c r="I53" s="56">
        <v>2000000</v>
      </c>
    </row>
    <row r="54" spans="1:9" x14ac:dyDescent="0.25">
      <c r="A54" s="114">
        <v>32</v>
      </c>
      <c r="B54" s="115"/>
      <c r="C54" s="116"/>
      <c r="D54" s="37" t="s">
        <v>33</v>
      </c>
      <c r="E54" s="56">
        <v>17312.580000000002</v>
      </c>
      <c r="F54" s="56">
        <v>11400</v>
      </c>
      <c r="G54" s="56">
        <v>13600</v>
      </c>
      <c r="H54" s="56">
        <v>14000</v>
      </c>
      <c r="I54" s="56">
        <v>15000</v>
      </c>
    </row>
    <row r="55" spans="1:9" x14ac:dyDescent="0.25">
      <c r="A55" s="35">
        <v>34</v>
      </c>
      <c r="B55" s="36"/>
      <c r="C55" s="37"/>
      <c r="D55" s="37" t="s">
        <v>51</v>
      </c>
      <c r="E55" s="56">
        <v>1864.78</v>
      </c>
      <c r="F55" s="56">
        <v>0</v>
      </c>
      <c r="G55" s="56">
        <v>0</v>
      </c>
      <c r="H55" s="56">
        <v>0</v>
      </c>
      <c r="I55" s="56">
        <v>0</v>
      </c>
    </row>
    <row r="56" spans="1:9" ht="38.25" x14ac:dyDescent="0.25">
      <c r="A56" s="35">
        <v>37</v>
      </c>
      <c r="B56" s="36"/>
      <c r="C56" s="37"/>
      <c r="D56" s="39" t="s">
        <v>52</v>
      </c>
      <c r="E56" s="56">
        <v>6251.93</v>
      </c>
      <c r="F56" s="56">
        <v>6600</v>
      </c>
      <c r="G56" s="56">
        <v>6000</v>
      </c>
      <c r="H56" s="56">
        <v>6500</v>
      </c>
      <c r="I56" s="56">
        <v>6700</v>
      </c>
    </row>
    <row r="57" spans="1:9" ht="25.5" x14ac:dyDescent="0.25">
      <c r="A57" s="114">
        <v>4</v>
      </c>
      <c r="B57" s="115"/>
      <c r="C57" s="116"/>
      <c r="D57" s="27" t="s">
        <v>23</v>
      </c>
      <c r="E57" s="56">
        <f>E58</f>
        <v>1274.27</v>
      </c>
      <c r="F57" s="56">
        <f t="shared" ref="F57:I57" si="28">F58</f>
        <v>1629</v>
      </c>
      <c r="G57" s="56">
        <f t="shared" si="28"/>
        <v>1200</v>
      </c>
      <c r="H57" s="56">
        <f t="shared" si="28"/>
        <v>1200</v>
      </c>
      <c r="I57" s="56">
        <f t="shared" si="28"/>
        <v>1200</v>
      </c>
    </row>
    <row r="58" spans="1:9" ht="25.5" x14ac:dyDescent="0.25">
      <c r="A58" s="114">
        <v>42</v>
      </c>
      <c r="B58" s="115"/>
      <c r="C58" s="116"/>
      <c r="D58" s="27" t="s">
        <v>46</v>
      </c>
      <c r="E58" s="56">
        <v>1274.27</v>
      </c>
      <c r="F58" s="56">
        <v>1629</v>
      </c>
      <c r="G58" s="56">
        <v>1200</v>
      </c>
      <c r="H58" s="56">
        <v>1200</v>
      </c>
      <c r="I58" s="56">
        <v>1200</v>
      </c>
    </row>
    <row r="59" spans="1:9" ht="25.5" x14ac:dyDescent="0.25">
      <c r="A59" s="120" t="s">
        <v>38</v>
      </c>
      <c r="B59" s="121"/>
      <c r="C59" s="122"/>
      <c r="D59" s="62" t="s">
        <v>87</v>
      </c>
      <c r="E59" s="56"/>
      <c r="F59" s="56"/>
      <c r="G59" s="56"/>
      <c r="H59" s="56"/>
      <c r="I59" s="56"/>
    </row>
    <row r="60" spans="1:9" ht="25.5" x14ac:dyDescent="0.25">
      <c r="A60" s="120" t="s">
        <v>39</v>
      </c>
      <c r="B60" s="121"/>
      <c r="C60" s="122"/>
      <c r="D60" s="67" t="s">
        <v>97</v>
      </c>
      <c r="E60" s="57">
        <f>E61</f>
        <v>11441.66</v>
      </c>
      <c r="F60" s="57">
        <f t="shared" ref="F60:I60" si="29">F61</f>
        <v>22775</v>
      </c>
      <c r="G60" s="57">
        <f t="shared" si="29"/>
        <v>6500</v>
      </c>
      <c r="H60" s="57">
        <f t="shared" si="29"/>
        <v>0</v>
      </c>
      <c r="I60" s="57">
        <f t="shared" si="29"/>
        <v>0</v>
      </c>
    </row>
    <row r="61" spans="1:9" x14ac:dyDescent="0.25">
      <c r="A61" s="117" t="s">
        <v>54</v>
      </c>
      <c r="B61" s="118"/>
      <c r="C61" s="119"/>
      <c r="D61" s="41" t="s">
        <v>57</v>
      </c>
      <c r="E61" s="57">
        <f>SUM(E62+E67)</f>
        <v>11441.66</v>
      </c>
      <c r="F61" s="57">
        <f t="shared" ref="F61:I61" si="30">SUM(F62+F67)</f>
        <v>22775</v>
      </c>
      <c r="G61" s="57">
        <f t="shared" si="30"/>
        <v>6500</v>
      </c>
      <c r="H61" s="57">
        <f t="shared" si="30"/>
        <v>0</v>
      </c>
      <c r="I61" s="57">
        <f t="shared" si="30"/>
        <v>0</v>
      </c>
    </row>
    <row r="62" spans="1:9" x14ac:dyDescent="0.25">
      <c r="A62" s="114">
        <v>3</v>
      </c>
      <c r="B62" s="115"/>
      <c r="C62" s="116"/>
      <c r="D62" s="61" t="s">
        <v>21</v>
      </c>
      <c r="E62" s="56">
        <f>SUM(E63:E66)</f>
        <v>10882.37</v>
      </c>
      <c r="F62" s="56">
        <f t="shared" ref="F62:I62" si="31">SUM(F63:F66)</f>
        <v>17644</v>
      </c>
      <c r="G62" s="56">
        <f t="shared" si="31"/>
        <v>3500</v>
      </c>
      <c r="H62" s="56">
        <f t="shared" si="31"/>
        <v>0</v>
      </c>
      <c r="I62" s="56">
        <f t="shared" si="31"/>
        <v>0</v>
      </c>
    </row>
    <row r="63" spans="1:9" x14ac:dyDescent="0.25">
      <c r="A63" s="114">
        <v>31</v>
      </c>
      <c r="B63" s="115"/>
      <c r="C63" s="116"/>
      <c r="D63" s="61" t="s">
        <v>22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</row>
    <row r="64" spans="1:9" x14ac:dyDescent="0.25">
      <c r="A64" s="114">
        <v>32</v>
      </c>
      <c r="B64" s="115"/>
      <c r="C64" s="116"/>
      <c r="D64" s="61" t="s">
        <v>33</v>
      </c>
      <c r="E64" s="56">
        <v>10882.37</v>
      </c>
      <c r="F64" s="56">
        <v>17644</v>
      </c>
      <c r="G64" s="56">
        <v>3500</v>
      </c>
      <c r="H64" s="56">
        <v>0</v>
      </c>
      <c r="I64" s="56">
        <v>0</v>
      </c>
    </row>
    <row r="65" spans="1:10" x14ac:dyDescent="0.25">
      <c r="A65" s="59">
        <v>34</v>
      </c>
      <c r="B65" s="60"/>
      <c r="C65" s="61"/>
      <c r="D65" s="61" t="s">
        <v>51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128"/>
    </row>
    <row r="66" spans="1:10" ht="38.25" x14ac:dyDescent="0.25">
      <c r="A66" s="59">
        <v>37</v>
      </c>
      <c r="B66" s="60"/>
      <c r="C66" s="61"/>
      <c r="D66" s="39" t="s">
        <v>52</v>
      </c>
      <c r="E66" s="56">
        <v>0</v>
      </c>
      <c r="F66" s="56"/>
      <c r="G66" s="56"/>
      <c r="H66" s="56">
        <v>0</v>
      </c>
      <c r="I66" s="56">
        <v>0</v>
      </c>
    </row>
    <row r="67" spans="1:10" ht="25.5" x14ac:dyDescent="0.25">
      <c r="A67" s="114">
        <v>4</v>
      </c>
      <c r="B67" s="115"/>
      <c r="C67" s="116"/>
      <c r="D67" s="61" t="s">
        <v>23</v>
      </c>
      <c r="E67" s="56">
        <f>E68</f>
        <v>559.29</v>
      </c>
      <c r="F67" s="56">
        <f t="shared" ref="F67:I67" si="32">F68</f>
        <v>5131</v>
      </c>
      <c r="G67" s="56">
        <f t="shared" si="32"/>
        <v>3000</v>
      </c>
      <c r="H67" s="56">
        <f t="shared" si="32"/>
        <v>0</v>
      </c>
      <c r="I67" s="56">
        <f t="shared" si="32"/>
        <v>0</v>
      </c>
    </row>
    <row r="68" spans="1:10" ht="25.5" x14ac:dyDescent="0.25">
      <c r="A68" s="114">
        <v>42</v>
      </c>
      <c r="B68" s="115"/>
      <c r="C68" s="116"/>
      <c r="D68" s="61" t="s">
        <v>46</v>
      </c>
      <c r="E68" s="56">
        <v>559.29</v>
      </c>
      <c r="F68" s="56">
        <v>5131</v>
      </c>
      <c r="G68" s="56">
        <v>3000</v>
      </c>
      <c r="H68" s="56">
        <v>0</v>
      </c>
      <c r="I68" s="56">
        <v>0</v>
      </c>
    </row>
    <row r="69" spans="1:10" ht="25.5" x14ac:dyDescent="0.25">
      <c r="A69" s="120" t="s">
        <v>38</v>
      </c>
      <c r="B69" s="121"/>
      <c r="C69" s="122"/>
      <c r="D69" s="62" t="s">
        <v>87</v>
      </c>
      <c r="E69" s="56"/>
      <c r="F69" s="56"/>
      <c r="G69" s="56"/>
      <c r="H69" s="56"/>
      <c r="I69" s="56"/>
    </row>
    <row r="70" spans="1:10" ht="25.5" x14ac:dyDescent="0.25">
      <c r="A70" s="120" t="s">
        <v>39</v>
      </c>
      <c r="B70" s="121"/>
      <c r="C70" s="122"/>
      <c r="D70" s="62" t="s">
        <v>98</v>
      </c>
      <c r="E70" s="57">
        <f>E71</f>
        <v>3438.3900000000003</v>
      </c>
      <c r="F70" s="57">
        <f t="shared" ref="F70:I70" si="33">F71</f>
        <v>2427</v>
      </c>
      <c r="G70" s="57">
        <f t="shared" si="33"/>
        <v>3710</v>
      </c>
      <c r="H70" s="57">
        <f t="shared" si="33"/>
        <v>3700</v>
      </c>
      <c r="I70" s="57">
        <f t="shared" si="33"/>
        <v>4000</v>
      </c>
    </row>
    <row r="71" spans="1:10" x14ac:dyDescent="0.25">
      <c r="A71" s="117" t="s">
        <v>64</v>
      </c>
      <c r="B71" s="118"/>
      <c r="C71" s="119"/>
      <c r="D71" s="41" t="s">
        <v>65</v>
      </c>
      <c r="E71" s="57">
        <f>SUM(E72+E74)</f>
        <v>3438.3900000000003</v>
      </c>
      <c r="F71" s="57">
        <f t="shared" ref="F71:I71" si="34">SUM(F72+F74)</f>
        <v>2427</v>
      </c>
      <c r="G71" s="57">
        <f t="shared" si="34"/>
        <v>3710</v>
      </c>
      <c r="H71" s="57">
        <f t="shared" si="34"/>
        <v>3700</v>
      </c>
      <c r="I71" s="57">
        <f t="shared" si="34"/>
        <v>4000</v>
      </c>
    </row>
    <row r="72" spans="1:10" x14ac:dyDescent="0.25">
      <c r="A72" s="114">
        <v>3</v>
      </c>
      <c r="B72" s="115"/>
      <c r="C72" s="116"/>
      <c r="D72" s="37" t="s">
        <v>21</v>
      </c>
      <c r="E72" s="56">
        <f>E73</f>
        <v>3226.03</v>
      </c>
      <c r="F72" s="56">
        <f t="shared" ref="F72:I72" si="35">F73</f>
        <v>2427</v>
      </c>
      <c r="G72" s="56">
        <f t="shared" si="35"/>
        <v>3710</v>
      </c>
      <c r="H72" s="56">
        <f t="shared" si="35"/>
        <v>3700</v>
      </c>
      <c r="I72" s="56">
        <f t="shared" si="35"/>
        <v>4000</v>
      </c>
    </row>
    <row r="73" spans="1:10" x14ac:dyDescent="0.25">
      <c r="A73" s="114">
        <v>32</v>
      </c>
      <c r="B73" s="115"/>
      <c r="C73" s="116"/>
      <c r="D73" s="37" t="s">
        <v>33</v>
      </c>
      <c r="E73" s="56">
        <v>3226.03</v>
      </c>
      <c r="F73" s="56">
        <v>2427</v>
      </c>
      <c r="G73" s="56">
        <v>3710</v>
      </c>
      <c r="H73" s="56">
        <v>3700</v>
      </c>
      <c r="I73" s="56">
        <v>4000</v>
      </c>
    </row>
    <row r="74" spans="1:10" ht="25.5" x14ac:dyDescent="0.25">
      <c r="A74" s="114">
        <v>4</v>
      </c>
      <c r="B74" s="115"/>
      <c r="C74" s="116"/>
      <c r="D74" s="37" t="s">
        <v>23</v>
      </c>
      <c r="E74" s="56">
        <f>E75</f>
        <v>212.36</v>
      </c>
      <c r="F74" s="56">
        <f t="shared" ref="F74:I74" si="36">F75</f>
        <v>0</v>
      </c>
      <c r="G74" s="56">
        <f t="shared" si="36"/>
        <v>0</v>
      </c>
      <c r="H74" s="56">
        <f t="shared" si="36"/>
        <v>0</v>
      </c>
      <c r="I74" s="56">
        <f t="shared" si="36"/>
        <v>0</v>
      </c>
    </row>
    <row r="75" spans="1:10" ht="25.5" x14ac:dyDescent="0.25">
      <c r="A75" s="114">
        <v>42</v>
      </c>
      <c r="B75" s="115"/>
      <c r="C75" s="116"/>
      <c r="D75" s="37" t="s">
        <v>46</v>
      </c>
      <c r="E75" s="56">
        <v>212.36</v>
      </c>
      <c r="F75" s="56">
        <v>0</v>
      </c>
      <c r="G75" s="56">
        <v>0</v>
      </c>
      <c r="H75" s="56">
        <v>0</v>
      </c>
      <c r="I75" s="56">
        <v>0</v>
      </c>
    </row>
    <row r="76" spans="1:10" ht="25.5" x14ac:dyDescent="0.25">
      <c r="A76" s="120" t="s">
        <v>38</v>
      </c>
      <c r="B76" s="121"/>
      <c r="C76" s="122"/>
      <c r="D76" s="62" t="s">
        <v>87</v>
      </c>
      <c r="E76" s="56"/>
      <c r="F76" s="56"/>
      <c r="G76" s="56"/>
      <c r="H76" s="56"/>
      <c r="I76" s="56"/>
    </row>
    <row r="77" spans="1:10" ht="38.25" x14ac:dyDescent="0.25">
      <c r="A77" s="120" t="s">
        <v>39</v>
      </c>
      <c r="B77" s="121"/>
      <c r="C77" s="122"/>
      <c r="D77" s="62" t="s">
        <v>88</v>
      </c>
      <c r="E77" s="57">
        <f>E78</f>
        <v>182.73</v>
      </c>
      <c r="F77" s="57">
        <f t="shared" ref="F77:I77" si="37">F78</f>
        <v>0</v>
      </c>
      <c r="G77" s="57">
        <f t="shared" si="37"/>
        <v>0</v>
      </c>
      <c r="H77" s="57">
        <f t="shared" si="37"/>
        <v>0</v>
      </c>
      <c r="I77" s="57">
        <f t="shared" si="37"/>
        <v>0</v>
      </c>
    </row>
    <row r="78" spans="1:10" ht="25.5" x14ac:dyDescent="0.25">
      <c r="A78" s="117" t="s">
        <v>54</v>
      </c>
      <c r="B78" s="118"/>
      <c r="C78" s="119"/>
      <c r="D78" s="41" t="s">
        <v>58</v>
      </c>
      <c r="E78" s="57">
        <f>SUM(E79)</f>
        <v>182.73</v>
      </c>
      <c r="F78" s="57">
        <f t="shared" ref="F78:I78" si="38">SUM(F79)</f>
        <v>0</v>
      </c>
      <c r="G78" s="57">
        <f t="shared" si="38"/>
        <v>0</v>
      </c>
      <c r="H78" s="57">
        <v>0</v>
      </c>
      <c r="I78" s="57">
        <f t="shared" si="38"/>
        <v>0</v>
      </c>
    </row>
    <row r="79" spans="1:10" ht="25.5" x14ac:dyDescent="0.25">
      <c r="A79" s="114">
        <v>4</v>
      </c>
      <c r="B79" s="115"/>
      <c r="C79" s="116"/>
      <c r="D79" s="37" t="s">
        <v>23</v>
      </c>
      <c r="E79" s="56">
        <f>E80</f>
        <v>182.73</v>
      </c>
      <c r="F79" s="56">
        <f t="shared" ref="F79:I79" si="39">F80</f>
        <v>0</v>
      </c>
      <c r="G79" s="56">
        <f t="shared" si="39"/>
        <v>0</v>
      </c>
      <c r="H79" s="56">
        <v>0</v>
      </c>
      <c r="I79" s="56">
        <f t="shared" si="39"/>
        <v>0</v>
      </c>
    </row>
    <row r="80" spans="1:10" ht="25.5" x14ac:dyDescent="0.25">
      <c r="A80" s="114">
        <v>42</v>
      </c>
      <c r="B80" s="115"/>
      <c r="C80" s="116"/>
      <c r="D80" s="37" t="s">
        <v>46</v>
      </c>
      <c r="E80" s="56">
        <v>182.73</v>
      </c>
      <c r="F80" s="56">
        <v>0</v>
      </c>
      <c r="G80" s="56">
        <v>0</v>
      </c>
      <c r="H80" s="56">
        <v>0</v>
      </c>
      <c r="I80" s="56">
        <v>0</v>
      </c>
    </row>
    <row r="82" spans="1:9" x14ac:dyDescent="0.25">
      <c r="A82" s="130" t="s">
        <v>110</v>
      </c>
      <c r="B82" s="44"/>
      <c r="C82" s="44"/>
      <c r="D82" s="44"/>
      <c r="E82" s="44"/>
      <c r="F82" s="44"/>
      <c r="G82" s="44"/>
      <c r="H82" s="44"/>
    </row>
    <row r="83" spans="1:9" x14ac:dyDescent="0.25">
      <c r="A83" s="130" t="s">
        <v>67</v>
      </c>
      <c r="B83" s="44"/>
      <c r="C83" s="44"/>
      <c r="D83" s="44"/>
      <c r="E83" s="44"/>
      <c r="F83" s="44"/>
      <c r="G83" s="44"/>
      <c r="H83" s="44"/>
      <c r="I83" s="44" t="s">
        <v>63</v>
      </c>
    </row>
    <row r="84" spans="1:9" x14ac:dyDescent="0.25">
      <c r="A84" s="130" t="s">
        <v>111</v>
      </c>
      <c r="B84" s="44"/>
      <c r="C84" s="44"/>
      <c r="D84" s="44"/>
      <c r="E84" s="44"/>
      <c r="F84" s="44"/>
      <c r="G84" s="44"/>
      <c r="H84" s="44"/>
      <c r="I84" s="44" t="s">
        <v>62</v>
      </c>
    </row>
  </sheetData>
  <mergeCells count="66">
    <mergeCell ref="A52:C52"/>
    <mergeCell ref="A53:C53"/>
    <mergeCell ref="A54:C54"/>
    <mergeCell ref="A57:C57"/>
    <mergeCell ref="A64:C64"/>
    <mergeCell ref="A39:C39"/>
    <mergeCell ref="A40:C40"/>
    <mergeCell ref="A49:C49"/>
    <mergeCell ref="A50:C50"/>
    <mergeCell ref="A51:C51"/>
    <mergeCell ref="A59:C59"/>
    <mergeCell ref="A60:C60"/>
    <mergeCell ref="A61:C61"/>
    <mergeCell ref="A69:C69"/>
    <mergeCell ref="A70:C70"/>
    <mergeCell ref="A67:C67"/>
    <mergeCell ref="A68:C68"/>
    <mergeCell ref="A62:C62"/>
    <mergeCell ref="A63:C63"/>
    <mergeCell ref="A79:C79"/>
    <mergeCell ref="A80:C80"/>
    <mergeCell ref="A74:C74"/>
    <mergeCell ref="A71:C71"/>
    <mergeCell ref="A72:C72"/>
    <mergeCell ref="A73:C73"/>
    <mergeCell ref="A78:C78"/>
    <mergeCell ref="A75:C75"/>
    <mergeCell ref="A77:C77"/>
    <mergeCell ref="A76:C76"/>
    <mergeCell ref="A7:C7"/>
    <mergeCell ref="A8:C8"/>
    <mergeCell ref="A3:I3"/>
    <mergeCell ref="A5:C5"/>
    <mergeCell ref="A1:I1"/>
    <mergeCell ref="A9:C9"/>
    <mergeCell ref="A10:C10"/>
    <mergeCell ref="A12:C12"/>
    <mergeCell ref="A11:C11"/>
    <mergeCell ref="A38:C38"/>
    <mergeCell ref="A31:C31"/>
    <mergeCell ref="A32:C32"/>
    <mergeCell ref="A33:C33"/>
    <mergeCell ref="A34:C34"/>
    <mergeCell ref="A15:C15"/>
    <mergeCell ref="A16:C16"/>
    <mergeCell ref="A37:C37"/>
    <mergeCell ref="A18:C18"/>
    <mergeCell ref="A19:C19"/>
    <mergeCell ref="A20:C20"/>
    <mergeCell ref="A29:C29"/>
    <mergeCell ref="A21:C21"/>
    <mergeCell ref="A23:C23"/>
    <mergeCell ref="A58:C58"/>
    <mergeCell ref="A48:C48"/>
    <mergeCell ref="A41:C41"/>
    <mergeCell ref="A42:C42"/>
    <mergeCell ref="A43:C43"/>
    <mergeCell ref="A44:C44"/>
    <mergeCell ref="A47:C47"/>
    <mergeCell ref="A22:C22"/>
    <mergeCell ref="A24:C24"/>
    <mergeCell ref="A25:C25"/>
    <mergeCell ref="A26:C26"/>
    <mergeCell ref="A27:C27"/>
    <mergeCell ref="A28:C28"/>
    <mergeCell ref="A30:C30"/>
  </mergeCells>
  <pageMargins left="0.25" right="0.25" top="0.75" bottom="0.75" header="0.3" footer="0.3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4"/>
  <sheetViews>
    <sheetView workbookViewId="0">
      <selection activeCell="A6" sqref="A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11" ht="42" customHeight="1" x14ac:dyDescent="0.25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1" ht="15.75" x14ac:dyDescent="0.25">
      <c r="A3" s="78" t="s">
        <v>30</v>
      </c>
      <c r="B3" s="78"/>
      <c r="C3" s="78"/>
      <c r="D3" s="78"/>
      <c r="E3" s="78"/>
      <c r="F3" s="78"/>
      <c r="G3" s="78"/>
      <c r="H3" s="93"/>
      <c r="I3" s="93"/>
    </row>
    <row r="4" spans="1:11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1" ht="18" customHeight="1" x14ac:dyDescent="0.25">
      <c r="A5" s="78" t="s">
        <v>82</v>
      </c>
      <c r="B5" s="79"/>
      <c r="C5" s="79"/>
      <c r="D5" s="79"/>
      <c r="E5" s="79"/>
      <c r="F5" s="79"/>
      <c r="G5" s="79"/>
      <c r="H5" s="79"/>
      <c r="I5" s="79"/>
    </row>
    <row r="6" spans="1:11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1" x14ac:dyDescent="0.25">
      <c r="A7" s="23" t="s">
        <v>14</v>
      </c>
      <c r="B7" s="22" t="s">
        <v>15</v>
      </c>
      <c r="C7" s="22" t="s">
        <v>16</v>
      </c>
      <c r="D7" s="22" t="s">
        <v>48</v>
      </c>
      <c r="E7" s="23" t="s">
        <v>77</v>
      </c>
      <c r="F7" s="23" t="s">
        <v>69</v>
      </c>
      <c r="G7" s="23" t="s">
        <v>71</v>
      </c>
      <c r="H7" s="23" t="s">
        <v>78</v>
      </c>
      <c r="I7" s="23" t="s">
        <v>79</v>
      </c>
      <c r="J7" s="23" t="s">
        <v>66</v>
      </c>
    </row>
    <row r="8" spans="1:11" ht="25.5" x14ac:dyDescent="0.25">
      <c r="A8" s="13">
        <v>8</v>
      </c>
      <c r="B8" s="13"/>
      <c r="C8" s="13"/>
      <c r="D8" s="13" t="s">
        <v>27</v>
      </c>
      <c r="E8" s="10"/>
      <c r="F8" s="11"/>
      <c r="G8" s="11"/>
      <c r="H8" s="11"/>
      <c r="I8" s="11"/>
      <c r="J8" s="45"/>
    </row>
    <row r="9" spans="1:11" x14ac:dyDescent="0.25">
      <c r="A9" s="13"/>
      <c r="B9" s="17">
        <v>84</v>
      </c>
      <c r="C9" s="17"/>
      <c r="D9" s="17" t="s">
        <v>34</v>
      </c>
      <c r="E9" s="10"/>
      <c r="F9" s="11"/>
      <c r="G9" s="11"/>
      <c r="H9" s="11"/>
      <c r="I9" s="11"/>
      <c r="J9" s="45"/>
    </row>
    <row r="10" spans="1:11" ht="25.5" x14ac:dyDescent="0.25">
      <c r="A10" s="14"/>
      <c r="B10" s="14"/>
      <c r="C10" s="15">
        <v>81</v>
      </c>
      <c r="D10" s="18" t="s">
        <v>35</v>
      </c>
      <c r="E10" s="10"/>
      <c r="F10" s="11"/>
      <c r="G10" s="11"/>
      <c r="H10" s="11"/>
      <c r="I10" s="11"/>
      <c r="J10" s="45"/>
    </row>
    <row r="11" spans="1:11" ht="25.5" x14ac:dyDescent="0.25">
      <c r="A11" s="16">
        <v>5</v>
      </c>
      <c r="B11" s="16"/>
      <c r="C11" s="16"/>
      <c r="D11" s="25" t="s">
        <v>28</v>
      </c>
      <c r="E11" s="10"/>
      <c r="F11" s="11"/>
      <c r="G11" s="11"/>
      <c r="H11" s="11"/>
      <c r="I11" s="11"/>
      <c r="J11" s="45"/>
    </row>
    <row r="12" spans="1:11" ht="25.5" x14ac:dyDescent="0.25">
      <c r="A12" s="17"/>
      <c r="B12" s="17">
        <v>54</v>
      </c>
      <c r="C12" s="17"/>
      <c r="D12" s="26" t="s">
        <v>36</v>
      </c>
      <c r="E12" s="10"/>
      <c r="F12" s="11"/>
      <c r="G12" s="11"/>
      <c r="H12" s="11"/>
      <c r="I12" s="12"/>
      <c r="J12" s="45"/>
    </row>
    <row r="13" spans="1:11" x14ac:dyDescent="0.25">
      <c r="A13" s="17"/>
      <c r="B13" s="17"/>
      <c r="C13" s="15">
        <v>11</v>
      </c>
      <c r="D13" s="15" t="s">
        <v>18</v>
      </c>
      <c r="E13" s="10"/>
      <c r="F13" s="11"/>
      <c r="G13" s="11"/>
      <c r="H13" s="11"/>
      <c r="I13" s="12"/>
      <c r="J13" s="45"/>
    </row>
    <row r="14" spans="1:11" x14ac:dyDescent="0.25">
      <c r="A14" s="17"/>
      <c r="B14" s="17"/>
      <c r="C14" s="15">
        <v>31</v>
      </c>
      <c r="D14" s="15" t="s">
        <v>37</v>
      </c>
      <c r="E14" s="10"/>
      <c r="F14" s="11"/>
      <c r="G14" s="11"/>
      <c r="H14" s="11"/>
      <c r="I14" s="12"/>
      <c r="J14" s="45"/>
    </row>
  </sheetData>
  <mergeCells count="3">
    <mergeCell ref="A3:I3"/>
    <mergeCell ref="A5:I5"/>
    <mergeCell ref="A1:K1"/>
  </mergeCells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AD44F-A720-4A7B-87FC-2BCDFEFB693E}">
  <sheetPr>
    <pageSetUpPr fitToPage="1"/>
  </sheetPr>
  <dimension ref="A1:K14"/>
  <sheetViews>
    <sheetView workbookViewId="0">
      <selection activeCell="A6" sqref="A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11" ht="42" customHeight="1" x14ac:dyDescent="0.25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1" ht="15.75" x14ac:dyDescent="0.25">
      <c r="A3" s="78" t="s">
        <v>30</v>
      </c>
      <c r="B3" s="78"/>
      <c r="C3" s="78"/>
      <c r="D3" s="78"/>
      <c r="E3" s="78"/>
      <c r="F3" s="78"/>
      <c r="G3" s="78"/>
      <c r="H3" s="93"/>
      <c r="I3" s="93"/>
    </row>
    <row r="4" spans="1:11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1" ht="18" customHeight="1" x14ac:dyDescent="0.25">
      <c r="A5" s="78" t="s">
        <v>83</v>
      </c>
      <c r="B5" s="79"/>
      <c r="C5" s="79"/>
      <c r="D5" s="79"/>
      <c r="E5" s="79"/>
      <c r="F5" s="79"/>
      <c r="G5" s="79"/>
      <c r="H5" s="79"/>
      <c r="I5" s="79"/>
    </row>
    <row r="6" spans="1:11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1" x14ac:dyDescent="0.25">
      <c r="A7" s="23" t="s">
        <v>14</v>
      </c>
      <c r="B7" s="22" t="s">
        <v>15</v>
      </c>
      <c r="C7" s="22" t="s">
        <v>16</v>
      </c>
      <c r="D7" s="22" t="s">
        <v>48</v>
      </c>
      <c r="E7" s="23" t="s">
        <v>77</v>
      </c>
      <c r="F7" s="23" t="s">
        <v>69</v>
      </c>
      <c r="G7" s="23" t="s">
        <v>71</v>
      </c>
      <c r="H7" s="23" t="s">
        <v>78</v>
      </c>
      <c r="I7" s="23" t="s">
        <v>79</v>
      </c>
      <c r="J7" s="23" t="s">
        <v>66</v>
      </c>
    </row>
    <row r="8" spans="1:11" ht="25.5" x14ac:dyDescent="0.25">
      <c r="A8" s="13">
        <v>8</v>
      </c>
      <c r="B8" s="13"/>
      <c r="C8" s="13"/>
      <c r="D8" s="13" t="s">
        <v>27</v>
      </c>
      <c r="E8" s="10"/>
      <c r="F8" s="11"/>
      <c r="G8" s="11"/>
      <c r="H8" s="11"/>
      <c r="I8" s="11"/>
      <c r="J8" s="45"/>
    </row>
    <row r="9" spans="1:11" x14ac:dyDescent="0.25">
      <c r="A9" s="13"/>
      <c r="B9" s="17">
        <v>84</v>
      </c>
      <c r="C9" s="17"/>
      <c r="D9" s="17" t="s">
        <v>34</v>
      </c>
      <c r="E9" s="10"/>
      <c r="F9" s="11"/>
      <c r="G9" s="11"/>
      <c r="H9" s="11"/>
      <c r="I9" s="11"/>
      <c r="J9" s="45"/>
    </row>
    <row r="10" spans="1:11" ht="25.5" x14ac:dyDescent="0.25">
      <c r="A10" s="14"/>
      <c r="B10" s="14"/>
      <c r="C10" s="15">
        <v>81</v>
      </c>
      <c r="D10" s="18" t="s">
        <v>35</v>
      </c>
      <c r="E10" s="10"/>
      <c r="F10" s="11"/>
      <c r="G10" s="11"/>
      <c r="H10" s="11"/>
      <c r="I10" s="11"/>
      <c r="J10" s="45"/>
    </row>
    <row r="11" spans="1:11" ht="25.5" x14ac:dyDescent="0.25">
      <c r="A11" s="16">
        <v>5</v>
      </c>
      <c r="B11" s="16"/>
      <c r="C11" s="16"/>
      <c r="D11" s="25" t="s">
        <v>28</v>
      </c>
      <c r="E11" s="10"/>
      <c r="F11" s="11"/>
      <c r="G11" s="11"/>
      <c r="H11" s="11"/>
      <c r="I11" s="11"/>
      <c r="J11" s="45"/>
    </row>
    <row r="12" spans="1:11" ht="25.5" x14ac:dyDescent="0.25">
      <c r="A12" s="17"/>
      <c r="B12" s="17">
        <v>54</v>
      </c>
      <c r="C12" s="17"/>
      <c r="D12" s="26" t="s">
        <v>36</v>
      </c>
      <c r="E12" s="10"/>
      <c r="F12" s="11"/>
      <c r="G12" s="11"/>
      <c r="H12" s="11"/>
      <c r="I12" s="12"/>
      <c r="J12" s="45"/>
    </row>
    <row r="13" spans="1:11" x14ac:dyDescent="0.25">
      <c r="A13" s="17"/>
      <c r="B13" s="17"/>
      <c r="C13" s="15">
        <v>11</v>
      </c>
      <c r="D13" s="15" t="s">
        <v>18</v>
      </c>
      <c r="E13" s="10"/>
      <c r="F13" s="11"/>
      <c r="G13" s="11"/>
      <c r="H13" s="11"/>
      <c r="I13" s="12"/>
      <c r="J13" s="45"/>
    </row>
    <row r="14" spans="1:11" x14ac:dyDescent="0.25">
      <c r="A14" s="17"/>
      <c r="B14" s="17"/>
      <c r="C14" s="15">
        <v>31</v>
      </c>
      <c r="D14" s="15" t="s">
        <v>37</v>
      </c>
      <c r="E14" s="10"/>
      <c r="F14" s="11"/>
      <c r="G14" s="11"/>
      <c r="H14" s="11"/>
      <c r="I14" s="12"/>
      <c r="J14" s="45"/>
    </row>
  </sheetData>
  <mergeCells count="3">
    <mergeCell ref="A1:K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 (2)</vt:lpstr>
      <vt:lpstr> Račun prihoda i rashoda</vt:lpstr>
      <vt:lpstr> Račun prihoda i rashoda (2)</vt:lpstr>
      <vt:lpstr>Rashodi prema funkcijskoj kl</vt:lpstr>
      <vt:lpstr>POSEBNI DIO</vt:lpstr>
      <vt:lpstr>Račun financiranja</vt:lpstr>
      <vt:lpstr>Račun financiranja (2)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Učenik</cp:lastModifiedBy>
  <cp:lastPrinted>2023-10-05T06:48:26Z</cp:lastPrinted>
  <dcterms:created xsi:type="dcterms:W3CDTF">2022-08-12T12:51:27Z</dcterms:created>
  <dcterms:modified xsi:type="dcterms:W3CDTF">2023-10-05T06:48:37Z</dcterms:modified>
</cp:coreProperties>
</file>